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\\SW07001DOCS03\ProjetsREGSAT\Reg\Dossiers ressources Adultes\MAES - Mesure d'atténuation de l'écart salarial\"/>
    </mc:Choice>
  </mc:AlternateContent>
  <xr:revisionPtr revIDLastSave="0" documentId="13_ncr:1_{390235E9-476F-4436-95A2-0B93A43C9D9F}" xr6:coauthVersionLast="36" xr6:coauthVersionMax="36" xr10:uidLastSave="{00000000-0000-0000-0000-000000000000}"/>
  <bookViews>
    <workbookView xWindow="-28920" yWindow="-120" windowWidth="29040" windowHeight="15840" activeTab="1" xr2:uid="{00000000-000D-0000-FFFF-FFFF00000000}"/>
  </bookViews>
  <sheets>
    <sheet name="Réclamation consolidée" sheetId="2" r:id="rId1"/>
    <sheet name="Liste par employé" sheetId="1" r:id="rId2"/>
  </sheets>
  <definedNames>
    <definedName name="_xlnm._FilterDatabase" localSheetId="1" hidden="1">'Liste par employé'!$H$2:$H$187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2" l="1"/>
  <c r="C5" i="2"/>
  <c r="C3" i="2"/>
  <c r="G180" i="1"/>
  <c r="G181" i="1"/>
  <c r="G182" i="1"/>
  <c r="G183" i="1"/>
  <c r="G102" i="1"/>
  <c r="H102" i="1" s="1"/>
  <c r="I102" i="1" s="1"/>
  <c r="J102" i="1" s="1"/>
  <c r="G103" i="1"/>
  <c r="G104" i="1"/>
  <c r="G105" i="1"/>
  <c r="G106" i="1"/>
  <c r="G107" i="1"/>
  <c r="G108" i="1"/>
  <c r="G109" i="1"/>
  <c r="G110" i="1"/>
  <c r="G111" i="1"/>
  <c r="G112" i="1"/>
  <c r="H112" i="1" s="1"/>
  <c r="I112" i="1" s="1"/>
  <c r="J112" i="1" s="1"/>
  <c r="G113" i="1"/>
  <c r="G114" i="1"/>
  <c r="G115" i="1"/>
  <c r="G116" i="1"/>
  <c r="G117" i="1"/>
  <c r="G118" i="1"/>
  <c r="G119" i="1"/>
  <c r="H119" i="1" s="1"/>
  <c r="I119" i="1" s="1"/>
  <c r="J119" i="1" s="1"/>
  <c r="G120" i="1"/>
  <c r="H120" i="1" s="1"/>
  <c r="I120" i="1" s="1"/>
  <c r="J120" i="1" s="1"/>
  <c r="G121" i="1"/>
  <c r="G122" i="1"/>
  <c r="G123" i="1"/>
  <c r="G124" i="1"/>
  <c r="G125" i="1"/>
  <c r="G126" i="1"/>
  <c r="G127" i="1"/>
  <c r="H127" i="1" s="1"/>
  <c r="I127" i="1" s="1"/>
  <c r="J127" i="1" s="1"/>
  <c r="G128" i="1"/>
  <c r="G129" i="1"/>
  <c r="G130" i="1"/>
  <c r="G131" i="1"/>
  <c r="G132" i="1"/>
  <c r="G133" i="1"/>
  <c r="G134" i="1"/>
  <c r="H134" i="1" s="1"/>
  <c r="I134" i="1" s="1"/>
  <c r="J134" i="1" s="1"/>
  <c r="G135" i="1"/>
  <c r="H135" i="1" s="1"/>
  <c r="I135" i="1" s="1"/>
  <c r="J135" i="1" s="1"/>
  <c r="G136" i="1"/>
  <c r="H136" i="1" s="1"/>
  <c r="I136" i="1" s="1"/>
  <c r="J136" i="1" s="1"/>
  <c r="G137" i="1"/>
  <c r="G138" i="1"/>
  <c r="G139" i="1"/>
  <c r="G140" i="1"/>
  <c r="G141" i="1"/>
  <c r="G142" i="1"/>
  <c r="G143" i="1"/>
  <c r="H143" i="1" s="1"/>
  <c r="I143" i="1" s="1"/>
  <c r="J143" i="1" s="1"/>
  <c r="G144" i="1"/>
  <c r="H144" i="1" s="1"/>
  <c r="I144" i="1" s="1"/>
  <c r="J144" i="1" s="1"/>
  <c r="G145" i="1"/>
  <c r="G146" i="1"/>
  <c r="G147" i="1"/>
  <c r="G148" i="1"/>
  <c r="G149" i="1"/>
  <c r="G150" i="1"/>
  <c r="G151" i="1"/>
  <c r="H151" i="1" s="1"/>
  <c r="I151" i="1" s="1"/>
  <c r="J151" i="1" s="1"/>
  <c r="G152" i="1"/>
  <c r="H152" i="1" s="1"/>
  <c r="I152" i="1" s="1"/>
  <c r="J152" i="1" s="1"/>
  <c r="G153" i="1"/>
  <c r="G154" i="1"/>
  <c r="G155" i="1"/>
  <c r="G156" i="1"/>
  <c r="G157" i="1"/>
  <c r="G158" i="1"/>
  <c r="G159" i="1"/>
  <c r="H159" i="1" s="1"/>
  <c r="I159" i="1" s="1"/>
  <c r="J159" i="1" s="1"/>
  <c r="G160" i="1"/>
  <c r="H160" i="1" s="1"/>
  <c r="I160" i="1" s="1"/>
  <c r="J160" i="1" s="1"/>
  <c r="G161" i="1"/>
  <c r="G162" i="1"/>
  <c r="G163" i="1"/>
  <c r="G164" i="1"/>
  <c r="G165" i="1"/>
  <c r="G166" i="1"/>
  <c r="G167" i="1"/>
  <c r="H167" i="1" s="1"/>
  <c r="I167" i="1" s="1"/>
  <c r="J167" i="1" s="1"/>
  <c r="G168" i="1"/>
  <c r="H168" i="1" s="1"/>
  <c r="I168" i="1" s="1"/>
  <c r="J168" i="1" s="1"/>
  <c r="G169" i="1"/>
  <c r="G170" i="1"/>
  <c r="G171" i="1"/>
  <c r="G172" i="1"/>
  <c r="G173" i="1"/>
  <c r="C9" i="2"/>
  <c r="B9" i="2"/>
  <c r="H103" i="1" l="1"/>
  <c r="I103" i="1" s="1"/>
  <c r="J103" i="1" s="1"/>
  <c r="H150" i="1"/>
  <c r="I150" i="1" s="1"/>
  <c r="J150" i="1" s="1"/>
  <c r="H173" i="1"/>
  <c r="I173" i="1" s="1"/>
  <c r="J173" i="1" s="1"/>
  <c r="H149" i="1"/>
  <c r="I149" i="1" s="1"/>
  <c r="J149" i="1" s="1"/>
  <c r="H125" i="1"/>
  <c r="I125" i="1" s="1"/>
  <c r="J125" i="1" s="1"/>
  <c r="H109" i="1"/>
  <c r="I109" i="1" s="1"/>
  <c r="J109" i="1" s="1"/>
  <c r="H172" i="1"/>
  <c r="I172" i="1" s="1"/>
  <c r="J172" i="1" s="1"/>
  <c r="H164" i="1"/>
  <c r="I164" i="1" s="1"/>
  <c r="J164" i="1" s="1"/>
  <c r="H156" i="1"/>
  <c r="I156" i="1" s="1"/>
  <c r="J156" i="1" s="1"/>
  <c r="H148" i="1"/>
  <c r="I148" i="1" s="1"/>
  <c r="J148" i="1" s="1"/>
  <c r="H140" i="1"/>
  <c r="I140" i="1" s="1"/>
  <c r="J140" i="1" s="1"/>
  <c r="H132" i="1"/>
  <c r="I132" i="1" s="1"/>
  <c r="J132" i="1" s="1"/>
  <c r="H124" i="1"/>
  <c r="I124" i="1" s="1"/>
  <c r="J124" i="1" s="1"/>
  <c r="H116" i="1"/>
  <c r="I116" i="1" s="1"/>
  <c r="J116" i="1" s="1"/>
  <c r="H108" i="1"/>
  <c r="I108" i="1" s="1"/>
  <c r="J108" i="1" s="1"/>
  <c r="H182" i="1"/>
  <c r="I182" i="1" s="1"/>
  <c r="J182" i="1" s="1"/>
  <c r="H111" i="1"/>
  <c r="I111" i="1" s="1"/>
  <c r="J111" i="1" s="1"/>
  <c r="H166" i="1"/>
  <c r="I166" i="1" s="1"/>
  <c r="J166" i="1" s="1"/>
  <c r="H158" i="1"/>
  <c r="I158" i="1" s="1"/>
  <c r="J158" i="1" s="1"/>
  <c r="H142" i="1"/>
  <c r="I142" i="1" s="1"/>
  <c r="J142" i="1" s="1"/>
  <c r="H126" i="1"/>
  <c r="I126" i="1" s="1"/>
  <c r="J126" i="1" s="1"/>
  <c r="H118" i="1"/>
  <c r="I118" i="1" s="1"/>
  <c r="J118" i="1" s="1"/>
  <c r="H110" i="1"/>
  <c r="I110" i="1" s="1"/>
  <c r="J110" i="1" s="1"/>
  <c r="H165" i="1"/>
  <c r="I165" i="1" s="1"/>
  <c r="J165" i="1" s="1"/>
  <c r="H141" i="1"/>
  <c r="I141" i="1" s="1"/>
  <c r="J141" i="1" s="1"/>
  <c r="H117" i="1"/>
  <c r="I117" i="1" s="1"/>
  <c r="J117" i="1" s="1"/>
  <c r="H171" i="1"/>
  <c r="I171" i="1" s="1"/>
  <c r="J171" i="1" s="1"/>
  <c r="H163" i="1"/>
  <c r="I163" i="1" s="1"/>
  <c r="J163" i="1" s="1"/>
  <c r="H155" i="1"/>
  <c r="I155" i="1" s="1"/>
  <c r="J155" i="1" s="1"/>
  <c r="H147" i="1"/>
  <c r="I147" i="1" s="1"/>
  <c r="J147" i="1" s="1"/>
  <c r="H139" i="1"/>
  <c r="I139" i="1" s="1"/>
  <c r="J139" i="1" s="1"/>
  <c r="H131" i="1"/>
  <c r="I131" i="1" s="1"/>
  <c r="J131" i="1" s="1"/>
  <c r="H123" i="1"/>
  <c r="I123" i="1" s="1"/>
  <c r="J123" i="1" s="1"/>
  <c r="H115" i="1"/>
  <c r="I115" i="1" s="1"/>
  <c r="J115" i="1" s="1"/>
  <c r="H107" i="1"/>
  <c r="I107" i="1" s="1"/>
  <c r="J107" i="1" s="1"/>
  <c r="H181" i="1"/>
  <c r="I181" i="1" s="1"/>
  <c r="J181" i="1" s="1"/>
  <c r="H157" i="1"/>
  <c r="I157" i="1" s="1"/>
  <c r="J157" i="1" s="1"/>
  <c r="H133" i="1"/>
  <c r="I133" i="1" s="1"/>
  <c r="J133" i="1" s="1"/>
  <c r="H183" i="1"/>
  <c r="I183" i="1" s="1"/>
  <c r="J183" i="1" s="1"/>
  <c r="H170" i="1"/>
  <c r="I170" i="1" s="1"/>
  <c r="J170" i="1" s="1"/>
  <c r="H162" i="1"/>
  <c r="I162" i="1" s="1"/>
  <c r="J162" i="1" s="1"/>
  <c r="H154" i="1"/>
  <c r="I154" i="1" s="1"/>
  <c r="J154" i="1" s="1"/>
  <c r="H146" i="1"/>
  <c r="I146" i="1" s="1"/>
  <c r="J146" i="1" s="1"/>
  <c r="H138" i="1"/>
  <c r="I138" i="1" s="1"/>
  <c r="J138" i="1" s="1"/>
  <c r="H130" i="1"/>
  <c r="I130" i="1" s="1"/>
  <c r="J130" i="1" s="1"/>
  <c r="H122" i="1"/>
  <c r="I122" i="1" s="1"/>
  <c r="J122" i="1" s="1"/>
  <c r="H114" i="1"/>
  <c r="I114" i="1" s="1"/>
  <c r="J114" i="1" s="1"/>
  <c r="H106" i="1"/>
  <c r="I106" i="1" s="1"/>
  <c r="J106" i="1" s="1"/>
  <c r="H180" i="1"/>
  <c r="I180" i="1" s="1"/>
  <c r="J180" i="1" s="1"/>
  <c r="H169" i="1"/>
  <c r="I169" i="1" s="1"/>
  <c r="J169" i="1" s="1"/>
  <c r="H161" i="1"/>
  <c r="I161" i="1" s="1"/>
  <c r="J161" i="1" s="1"/>
  <c r="H153" i="1"/>
  <c r="I153" i="1" s="1"/>
  <c r="J153" i="1" s="1"/>
  <c r="H145" i="1"/>
  <c r="I145" i="1" s="1"/>
  <c r="J145" i="1" s="1"/>
  <c r="H137" i="1"/>
  <c r="I137" i="1" s="1"/>
  <c r="J137" i="1" s="1"/>
  <c r="H129" i="1"/>
  <c r="I129" i="1" s="1"/>
  <c r="J129" i="1" s="1"/>
  <c r="H121" i="1"/>
  <c r="I121" i="1" s="1"/>
  <c r="J121" i="1" s="1"/>
  <c r="H113" i="1"/>
  <c r="I113" i="1" s="1"/>
  <c r="J113" i="1" s="1"/>
  <c r="H105" i="1"/>
  <c r="I105" i="1" s="1"/>
  <c r="J105" i="1" s="1"/>
  <c r="H128" i="1"/>
  <c r="I128" i="1" s="1"/>
  <c r="J128" i="1" s="1"/>
  <c r="H104" i="1"/>
  <c r="I104" i="1" s="1"/>
  <c r="J104" i="1" s="1"/>
  <c r="E185" i="1"/>
  <c r="E7" i="1" s="1"/>
  <c r="G58" i="1" l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H93" i="1" s="1"/>
  <c r="I93" i="1" s="1"/>
  <c r="J93" i="1" s="1"/>
  <c r="G94" i="1"/>
  <c r="G95" i="1"/>
  <c r="G96" i="1"/>
  <c r="G97" i="1"/>
  <c r="G98" i="1"/>
  <c r="G99" i="1"/>
  <c r="G100" i="1"/>
  <c r="G101" i="1"/>
  <c r="G174" i="1"/>
  <c r="G175" i="1"/>
  <c r="G176" i="1"/>
  <c r="G177" i="1"/>
  <c r="G178" i="1"/>
  <c r="G179" i="1"/>
  <c r="G54" i="1"/>
  <c r="G55" i="1"/>
  <c r="G56" i="1"/>
  <c r="G57" i="1"/>
  <c r="G48" i="1"/>
  <c r="G49" i="1"/>
  <c r="G50" i="1"/>
  <c r="G51" i="1"/>
  <c r="G52" i="1"/>
  <c r="G53" i="1"/>
  <c r="G15" i="1"/>
  <c r="G9" i="1"/>
  <c r="H9" i="1" s="1"/>
  <c r="G10" i="1"/>
  <c r="H10" i="1" s="1"/>
  <c r="G11" i="1"/>
  <c r="H11" i="1" s="1"/>
  <c r="G12" i="1"/>
  <c r="G13" i="1"/>
  <c r="G14" i="1"/>
  <c r="G16" i="1"/>
  <c r="G17" i="1"/>
  <c r="H17" i="1" s="1"/>
  <c r="G18" i="1"/>
  <c r="G19" i="1"/>
  <c r="G20" i="1"/>
  <c r="H20" i="1" s="1"/>
  <c r="G21" i="1"/>
  <c r="G22" i="1"/>
  <c r="G23" i="1"/>
  <c r="H23" i="1" s="1"/>
  <c r="G24" i="1"/>
  <c r="G25" i="1"/>
  <c r="H25" i="1" s="1"/>
  <c r="G26" i="1"/>
  <c r="G27" i="1"/>
  <c r="G28" i="1"/>
  <c r="G29" i="1"/>
  <c r="H29" i="1" s="1"/>
  <c r="G30" i="1"/>
  <c r="G31" i="1"/>
  <c r="G32" i="1"/>
  <c r="G33" i="1"/>
  <c r="G34" i="1"/>
  <c r="H34" i="1" s="1"/>
  <c r="G35" i="1"/>
  <c r="H35" i="1" s="1"/>
  <c r="G36" i="1"/>
  <c r="G37" i="1"/>
  <c r="H37" i="1" s="1"/>
  <c r="G38" i="1"/>
  <c r="G39" i="1"/>
  <c r="G40" i="1"/>
  <c r="G41" i="1"/>
  <c r="G42" i="1"/>
  <c r="H42" i="1" s="1"/>
  <c r="G43" i="1"/>
  <c r="H43" i="1" s="1"/>
  <c r="G44" i="1"/>
  <c r="G45" i="1"/>
  <c r="H45" i="1" s="1"/>
  <c r="G46" i="1"/>
  <c r="G47" i="1"/>
  <c r="H47" i="1" s="1"/>
  <c r="H19" i="1" l="1"/>
  <c r="I19" i="1" s="1"/>
  <c r="J19" i="1" s="1"/>
  <c r="H80" i="1"/>
  <c r="I80" i="1" s="1"/>
  <c r="J80" i="1" s="1"/>
  <c r="H41" i="1"/>
  <c r="I41" i="1" s="1"/>
  <c r="J41" i="1" s="1"/>
  <c r="H56" i="1"/>
  <c r="I56" i="1" s="1"/>
  <c r="J56" i="1" s="1"/>
  <c r="H71" i="1"/>
  <c r="I71" i="1" s="1"/>
  <c r="J71" i="1" s="1"/>
  <c r="H97" i="1"/>
  <c r="I97" i="1" s="1"/>
  <c r="J97" i="1" s="1"/>
  <c r="H65" i="1"/>
  <c r="I65" i="1" s="1"/>
  <c r="J65" i="1" s="1"/>
  <c r="H176" i="1"/>
  <c r="I176" i="1" s="1"/>
  <c r="J176" i="1" s="1"/>
  <c r="H87" i="1"/>
  <c r="I87" i="1" s="1"/>
  <c r="J87" i="1" s="1"/>
  <c r="H63" i="1"/>
  <c r="I63" i="1" s="1"/>
  <c r="J63" i="1" s="1"/>
  <c r="H40" i="1"/>
  <c r="I40" i="1" s="1"/>
  <c r="J40" i="1" s="1"/>
  <c r="H32" i="1"/>
  <c r="I32" i="1" s="1"/>
  <c r="J32" i="1" s="1"/>
  <c r="H24" i="1"/>
  <c r="I24" i="1" s="1"/>
  <c r="J24" i="1" s="1"/>
  <c r="H16" i="1"/>
  <c r="I16" i="1" s="1"/>
  <c r="J16" i="1" s="1"/>
  <c r="H53" i="1"/>
  <c r="I53" i="1" s="1"/>
  <c r="J53" i="1" s="1"/>
  <c r="H55" i="1"/>
  <c r="I55" i="1" s="1"/>
  <c r="J55" i="1" s="1"/>
  <c r="H174" i="1"/>
  <c r="I174" i="1" s="1"/>
  <c r="J174" i="1" s="1"/>
  <c r="H94" i="1"/>
  <c r="I94" i="1" s="1"/>
  <c r="J94" i="1" s="1"/>
  <c r="H86" i="1"/>
  <c r="I86" i="1" s="1"/>
  <c r="J86" i="1" s="1"/>
  <c r="H78" i="1"/>
  <c r="I78" i="1" s="1"/>
  <c r="J78" i="1" s="1"/>
  <c r="H70" i="1"/>
  <c r="I70" i="1" s="1"/>
  <c r="J70" i="1" s="1"/>
  <c r="H62" i="1"/>
  <c r="I62" i="1" s="1"/>
  <c r="J62" i="1" s="1"/>
  <c r="H48" i="1"/>
  <c r="I48" i="1" s="1"/>
  <c r="J48" i="1" s="1"/>
  <c r="H73" i="1"/>
  <c r="I73" i="1" s="1"/>
  <c r="J73" i="1" s="1"/>
  <c r="H57" i="1"/>
  <c r="I57" i="1" s="1"/>
  <c r="J57" i="1" s="1"/>
  <c r="H88" i="1"/>
  <c r="I88" i="1" s="1"/>
  <c r="J88" i="1" s="1"/>
  <c r="H95" i="1"/>
  <c r="I95" i="1" s="1"/>
  <c r="J95" i="1" s="1"/>
  <c r="H79" i="1"/>
  <c r="I79" i="1" s="1"/>
  <c r="J79" i="1" s="1"/>
  <c r="H39" i="1"/>
  <c r="I39" i="1" s="1"/>
  <c r="J39" i="1" s="1"/>
  <c r="H52" i="1"/>
  <c r="I52" i="1" s="1"/>
  <c r="J52" i="1" s="1"/>
  <c r="H54" i="1"/>
  <c r="I54" i="1" s="1"/>
  <c r="J54" i="1" s="1"/>
  <c r="H101" i="1"/>
  <c r="I101" i="1" s="1"/>
  <c r="J101" i="1" s="1"/>
  <c r="H85" i="1"/>
  <c r="I85" i="1" s="1"/>
  <c r="J85" i="1" s="1"/>
  <c r="H77" i="1"/>
  <c r="I77" i="1" s="1"/>
  <c r="J77" i="1" s="1"/>
  <c r="H69" i="1"/>
  <c r="I69" i="1" s="1"/>
  <c r="J69" i="1" s="1"/>
  <c r="H61" i="1"/>
  <c r="I61" i="1" s="1"/>
  <c r="J61" i="1" s="1"/>
  <c r="H27" i="1"/>
  <c r="I27" i="1" s="1"/>
  <c r="J27" i="1" s="1"/>
  <c r="H89" i="1"/>
  <c r="I89" i="1" s="1"/>
  <c r="J89" i="1" s="1"/>
  <c r="H18" i="1"/>
  <c r="H72" i="1"/>
  <c r="I72" i="1" s="1"/>
  <c r="J72" i="1" s="1"/>
  <c r="H33" i="1"/>
  <c r="I33" i="1" s="1"/>
  <c r="J33" i="1" s="1"/>
  <c r="H175" i="1"/>
  <c r="I175" i="1" s="1"/>
  <c r="J175" i="1" s="1"/>
  <c r="H31" i="1"/>
  <c r="I31" i="1" s="1"/>
  <c r="J31" i="1" s="1"/>
  <c r="H46" i="1"/>
  <c r="I46" i="1" s="1"/>
  <c r="J46" i="1" s="1"/>
  <c r="H38" i="1"/>
  <c r="I38" i="1" s="1"/>
  <c r="J38" i="1" s="1"/>
  <c r="H30" i="1"/>
  <c r="I30" i="1" s="1"/>
  <c r="J30" i="1" s="1"/>
  <c r="H22" i="1"/>
  <c r="I22" i="1" s="1"/>
  <c r="J22" i="1" s="1"/>
  <c r="H51" i="1"/>
  <c r="I51" i="1" s="1"/>
  <c r="J51" i="1" s="1"/>
  <c r="H100" i="1"/>
  <c r="I100" i="1" s="1"/>
  <c r="J100" i="1" s="1"/>
  <c r="H92" i="1"/>
  <c r="I92" i="1" s="1"/>
  <c r="J92" i="1" s="1"/>
  <c r="H84" i="1"/>
  <c r="I84" i="1" s="1"/>
  <c r="J84" i="1" s="1"/>
  <c r="H76" i="1"/>
  <c r="I76" i="1" s="1"/>
  <c r="J76" i="1" s="1"/>
  <c r="H68" i="1"/>
  <c r="I68" i="1" s="1"/>
  <c r="J68" i="1" s="1"/>
  <c r="H60" i="1"/>
  <c r="I60" i="1" s="1"/>
  <c r="J60" i="1" s="1"/>
  <c r="H177" i="1"/>
  <c r="I177" i="1" s="1"/>
  <c r="J177" i="1" s="1"/>
  <c r="H81" i="1"/>
  <c r="I81" i="1" s="1"/>
  <c r="J81" i="1" s="1"/>
  <c r="H26" i="1"/>
  <c r="I26" i="1" s="1"/>
  <c r="J26" i="1" s="1"/>
  <c r="H64" i="1"/>
  <c r="I64" i="1" s="1"/>
  <c r="J64" i="1" s="1"/>
  <c r="H21" i="1"/>
  <c r="I21" i="1" s="1"/>
  <c r="J21" i="1" s="1"/>
  <c r="H50" i="1"/>
  <c r="I50" i="1" s="1"/>
  <c r="J50" i="1" s="1"/>
  <c r="H179" i="1"/>
  <c r="I179" i="1" s="1"/>
  <c r="J179" i="1" s="1"/>
  <c r="H99" i="1"/>
  <c r="I99" i="1" s="1"/>
  <c r="J99" i="1" s="1"/>
  <c r="H91" i="1"/>
  <c r="I91" i="1" s="1"/>
  <c r="J91" i="1" s="1"/>
  <c r="H83" i="1"/>
  <c r="I83" i="1" s="1"/>
  <c r="J83" i="1" s="1"/>
  <c r="H75" i="1"/>
  <c r="I75" i="1" s="1"/>
  <c r="J75" i="1" s="1"/>
  <c r="H67" i="1"/>
  <c r="I67" i="1" s="1"/>
  <c r="J67" i="1" s="1"/>
  <c r="H59" i="1"/>
  <c r="I59" i="1" s="1"/>
  <c r="J59" i="1" s="1"/>
  <c r="H96" i="1"/>
  <c r="I96" i="1" s="1"/>
  <c r="J96" i="1" s="1"/>
  <c r="H44" i="1"/>
  <c r="I44" i="1" s="1"/>
  <c r="J44" i="1" s="1"/>
  <c r="H36" i="1"/>
  <c r="I36" i="1" s="1"/>
  <c r="J36" i="1" s="1"/>
  <c r="H28" i="1"/>
  <c r="I28" i="1" s="1"/>
  <c r="J28" i="1" s="1"/>
  <c r="H49" i="1"/>
  <c r="I49" i="1" s="1"/>
  <c r="J49" i="1" s="1"/>
  <c r="H178" i="1"/>
  <c r="I178" i="1" s="1"/>
  <c r="J178" i="1" s="1"/>
  <c r="H98" i="1"/>
  <c r="I98" i="1" s="1"/>
  <c r="J98" i="1" s="1"/>
  <c r="H90" i="1"/>
  <c r="I90" i="1" s="1"/>
  <c r="J90" i="1" s="1"/>
  <c r="H82" i="1"/>
  <c r="I82" i="1" s="1"/>
  <c r="J82" i="1" s="1"/>
  <c r="H74" i="1"/>
  <c r="I74" i="1" s="1"/>
  <c r="J74" i="1" s="1"/>
  <c r="H66" i="1"/>
  <c r="I66" i="1" s="1"/>
  <c r="J66" i="1" s="1"/>
  <c r="H58" i="1"/>
  <c r="I58" i="1" s="1"/>
  <c r="J58" i="1" s="1"/>
  <c r="H15" i="1"/>
  <c r="I15" i="1" s="1"/>
  <c r="J15" i="1" s="1"/>
  <c r="H14" i="1"/>
  <c r="I14" i="1" s="1"/>
  <c r="J14" i="1" s="1"/>
  <c r="H13" i="1"/>
  <c r="I13" i="1" s="1"/>
  <c r="J13" i="1" s="1"/>
  <c r="H12" i="1"/>
  <c r="I12" i="1" s="1"/>
  <c r="J12" i="1" s="1"/>
  <c r="I9" i="1"/>
  <c r="J9" i="1" s="1"/>
  <c r="I37" i="1"/>
  <c r="J37" i="1" s="1"/>
  <c r="I29" i="1"/>
  <c r="J29" i="1" s="1"/>
  <c r="I47" i="1"/>
  <c r="J47" i="1" s="1"/>
  <c r="I45" i="1"/>
  <c r="J45" i="1" s="1"/>
  <c r="I43" i="1"/>
  <c r="J43" i="1" s="1"/>
  <c r="I35" i="1"/>
  <c r="J35" i="1" s="1"/>
  <c r="I42" i="1"/>
  <c r="J42" i="1" s="1"/>
  <c r="I34" i="1"/>
  <c r="J34" i="1" s="1"/>
  <c r="I25" i="1"/>
  <c r="J25" i="1" s="1"/>
  <c r="I17" i="1"/>
  <c r="J17" i="1" s="1"/>
  <c r="I11" i="1"/>
  <c r="J11" i="1" s="1"/>
  <c r="I23" i="1"/>
  <c r="J23" i="1" s="1"/>
  <c r="I20" i="1"/>
  <c r="J20" i="1" s="1"/>
  <c r="I10" i="1"/>
  <c r="J10" i="1" s="1"/>
  <c r="B52" i="2" l="1" a="1"/>
  <c r="B52" i="2" s="1"/>
  <c r="B59" i="2" a="1"/>
  <c r="B59" i="2" s="1"/>
  <c r="B65" i="2" a="1"/>
  <c r="B65" i="2" s="1"/>
  <c r="B78" i="2" a="1"/>
  <c r="B78" i="2" s="1"/>
  <c r="B84" i="2" a="1"/>
  <c r="B84" i="2" s="1"/>
  <c r="B92" i="2" a="1"/>
  <c r="B92" i="2" s="1"/>
  <c r="B100" i="2" a="1"/>
  <c r="B100" i="2" s="1"/>
  <c r="B108" i="2" a="1"/>
  <c r="B108" i="2" s="1"/>
  <c r="B116" i="2" a="1"/>
  <c r="B116" i="2" s="1"/>
  <c r="B124" i="2" a="1"/>
  <c r="B124" i="2" s="1"/>
  <c r="B132" i="2" a="1"/>
  <c r="B132" i="2" s="1"/>
  <c r="B140" i="2" a="1"/>
  <c r="B140" i="2" s="1"/>
  <c r="B148" i="2" a="1"/>
  <c r="B148" i="2" s="1"/>
  <c r="B156" i="2" a="1"/>
  <c r="B156" i="2" s="1"/>
  <c r="B164" i="2" a="1"/>
  <c r="B164" i="2" s="1"/>
  <c r="B172" i="2" a="1"/>
  <c r="B172" i="2" s="1"/>
  <c r="B180" i="2" a="1"/>
  <c r="B180" i="2" s="1"/>
  <c r="B30" i="2" a="1"/>
  <c r="B30" i="2" s="1"/>
  <c r="B43" i="2" a="1"/>
  <c r="B43" i="2" s="1"/>
  <c r="B50" i="2" a="1"/>
  <c r="B50" i="2" s="1"/>
  <c r="B18" i="2" a="1"/>
  <c r="B18" i="2" s="1"/>
  <c r="B25" i="2" a="1"/>
  <c r="B25" i="2" s="1"/>
  <c r="B53" i="2" a="1"/>
  <c r="B53" i="2" s="1"/>
  <c r="B66" i="2" a="1"/>
  <c r="B66" i="2" s="1"/>
  <c r="B72" i="2" a="1"/>
  <c r="B72" i="2" s="1"/>
  <c r="B79" i="2" a="1"/>
  <c r="B79" i="2" s="1"/>
  <c r="B85" i="2" a="1"/>
  <c r="B85" i="2" s="1"/>
  <c r="B93" i="2" a="1"/>
  <c r="B93" i="2" s="1"/>
  <c r="B101" i="2" a="1"/>
  <c r="B101" i="2" s="1"/>
  <c r="B109" i="2" a="1"/>
  <c r="B109" i="2" s="1"/>
  <c r="B117" i="2" a="1"/>
  <c r="B117" i="2" s="1"/>
  <c r="B125" i="2" a="1"/>
  <c r="B125" i="2" s="1"/>
  <c r="B133" i="2" a="1"/>
  <c r="B133" i="2" s="1"/>
  <c r="B141" i="2" a="1"/>
  <c r="B141" i="2" s="1"/>
  <c r="B149" i="2" a="1"/>
  <c r="B149" i="2" s="1"/>
  <c r="B157" i="2" a="1"/>
  <c r="B157" i="2" s="1"/>
  <c r="B165" i="2" a="1"/>
  <c r="B165" i="2" s="1"/>
  <c r="B173" i="2" a="1"/>
  <c r="B173" i="2" s="1"/>
  <c r="B181" i="2" a="1"/>
  <c r="B181" i="2" s="1"/>
  <c r="B31" i="2" a="1"/>
  <c r="B31" i="2" s="1"/>
  <c r="B37" i="2" a="1"/>
  <c r="B37" i="2" s="1"/>
  <c r="B44" i="2" a="1"/>
  <c r="B44" i="2" s="1"/>
  <c r="B51" i="2" a="1"/>
  <c r="B51" i="2" s="1"/>
  <c r="B26" i="2" a="1"/>
  <c r="B26" i="2" s="1"/>
  <c r="D26" i="2" s="1"/>
  <c r="B54" i="2" a="1"/>
  <c r="B54" i="2" s="1"/>
  <c r="B60" i="2" a="1"/>
  <c r="B60" i="2" s="1"/>
  <c r="B67" i="2" a="1"/>
  <c r="B67" i="2" s="1"/>
  <c r="B73" i="2" a="1"/>
  <c r="B73" i="2" s="1"/>
  <c r="B86" i="2" a="1"/>
  <c r="B86" i="2" s="1"/>
  <c r="B94" i="2" a="1"/>
  <c r="B94" i="2" s="1"/>
  <c r="B102" i="2" a="1"/>
  <c r="B102" i="2" s="1"/>
  <c r="B110" i="2" a="1"/>
  <c r="B110" i="2" s="1"/>
  <c r="B118" i="2" a="1"/>
  <c r="B118" i="2" s="1"/>
  <c r="B126" i="2" a="1"/>
  <c r="B126" i="2" s="1"/>
  <c r="B134" i="2" a="1"/>
  <c r="B134" i="2" s="1"/>
  <c r="B142" i="2" a="1"/>
  <c r="B142" i="2" s="1"/>
  <c r="B150" i="2" a="1"/>
  <c r="B150" i="2" s="1"/>
  <c r="B158" i="2" a="1"/>
  <c r="B158" i="2" s="1"/>
  <c r="B166" i="2" a="1"/>
  <c r="B166" i="2" s="1"/>
  <c r="B174" i="2" a="1"/>
  <c r="B174" i="2" s="1"/>
  <c r="B182" i="2" a="1"/>
  <c r="B182" i="2" s="1"/>
  <c r="B32" i="2" a="1"/>
  <c r="B32" i="2" s="1"/>
  <c r="B38" i="2" a="1"/>
  <c r="B38" i="2" s="1"/>
  <c r="B13" i="2" a="1"/>
  <c r="B13" i="2" s="1"/>
  <c r="B20" i="2" a="1"/>
  <c r="B20" i="2" s="1"/>
  <c r="C20" i="2" s="1"/>
  <c r="B55" i="2" a="1"/>
  <c r="B55" i="2" s="1"/>
  <c r="B61" i="2" a="1"/>
  <c r="B61" i="2" s="1"/>
  <c r="B74" i="2" a="1"/>
  <c r="B74" i="2" s="1"/>
  <c r="B80" i="2" a="1"/>
  <c r="B80" i="2" s="1"/>
  <c r="B87" i="2" a="1"/>
  <c r="B87" i="2" s="1"/>
  <c r="B95" i="2" a="1"/>
  <c r="B95" i="2" s="1"/>
  <c r="B103" i="2" a="1"/>
  <c r="B103" i="2" s="1"/>
  <c r="B111" i="2" a="1"/>
  <c r="B111" i="2" s="1"/>
  <c r="B119" i="2" a="1"/>
  <c r="B119" i="2" s="1"/>
  <c r="B127" i="2" a="1"/>
  <c r="B127" i="2" s="1"/>
  <c r="B135" i="2" a="1"/>
  <c r="B135" i="2" s="1"/>
  <c r="B143" i="2" a="1"/>
  <c r="B143" i="2" s="1"/>
  <c r="B151" i="2" a="1"/>
  <c r="B151" i="2" s="1"/>
  <c r="B159" i="2" a="1"/>
  <c r="B159" i="2" s="1"/>
  <c r="B167" i="2" a="1"/>
  <c r="B167" i="2" s="1"/>
  <c r="B175" i="2" a="1"/>
  <c r="B175" i="2" s="1"/>
  <c r="B183" i="2" a="1"/>
  <c r="B183" i="2" s="1"/>
  <c r="B39" i="2" a="1"/>
  <c r="B39" i="2" s="1"/>
  <c r="B45" i="2" a="1"/>
  <c r="B45" i="2" s="1"/>
  <c r="B14" i="2" a="1"/>
  <c r="B14" i="2" s="1"/>
  <c r="B28" i="2" a="1"/>
  <c r="B28" i="2" s="1"/>
  <c r="B62" i="2" a="1"/>
  <c r="B62" i="2" s="1"/>
  <c r="B68" i="2" a="1"/>
  <c r="B68" i="2" s="1"/>
  <c r="B75" i="2" a="1"/>
  <c r="B75" i="2" s="1"/>
  <c r="B81" i="2" a="1"/>
  <c r="B81" i="2" s="1"/>
  <c r="B88" i="2" a="1"/>
  <c r="B88" i="2" s="1"/>
  <c r="B96" i="2" a="1"/>
  <c r="B96" i="2" s="1"/>
  <c r="B104" i="2" a="1"/>
  <c r="B104" i="2" s="1"/>
  <c r="B112" i="2" a="1"/>
  <c r="B112" i="2" s="1"/>
  <c r="B120" i="2" a="1"/>
  <c r="B120" i="2" s="1"/>
  <c r="B128" i="2" a="1"/>
  <c r="B128" i="2" s="1"/>
  <c r="B136" i="2" a="1"/>
  <c r="B136" i="2" s="1"/>
  <c r="B144" i="2" a="1"/>
  <c r="B144" i="2" s="1"/>
  <c r="B152" i="2" a="1"/>
  <c r="B152" i="2" s="1"/>
  <c r="B160" i="2" a="1"/>
  <c r="B160" i="2" s="1"/>
  <c r="B168" i="2" a="1"/>
  <c r="B168" i="2" s="1"/>
  <c r="B176" i="2" a="1"/>
  <c r="B176" i="2" s="1"/>
  <c r="B184" i="2" a="1"/>
  <c r="B184" i="2" s="1"/>
  <c r="B33" i="2" a="1"/>
  <c r="B33" i="2" s="1"/>
  <c r="B40" i="2" a="1"/>
  <c r="B40" i="2" s="1"/>
  <c r="B46" i="2" a="1"/>
  <c r="B46" i="2" s="1"/>
  <c r="B15" i="2" a="1"/>
  <c r="B15" i="2" s="1"/>
  <c r="B21" i="2" a="1"/>
  <c r="B21" i="2" s="1"/>
  <c r="B56" i="2" a="1"/>
  <c r="B56" i="2" s="1"/>
  <c r="B63" i="2" a="1"/>
  <c r="B63" i="2" s="1"/>
  <c r="B69" i="2" a="1"/>
  <c r="B69" i="2" s="1"/>
  <c r="B82" i="2" a="1"/>
  <c r="B82" i="2" s="1"/>
  <c r="B89" i="2" a="1"/>
  <c r="B89" i="2" s="1"/>
  <c r="B97" i="2" a="1"/>
  <c r="B97" i="2" s="1"/>
  <c r="B105" i="2" a="1"/>
  <c r="B105" i="2" s="1"/>
  <c r="B113" i="2" a="1"/>
  <c r="B113" i="2" s="1"/>
  <c r="B121" i="2" a="1"/>
  <c r="B121" i="2" s="1"/>
  <c r="B129" i="2" a="1"/>
  <c r="B129" i="2" s="1"/>
  <c r="B137" i="2" a="1"/>
  <c r="B137" i="2" s="1"/>
  <c r="B145" i="2" a="1"/>
  <c r="B145" i="2" s="1"/>
  <c r="B153" i="2" a="1"/>
  <c r="B153" i="2" s="1"/>
  <c r="B161" i="2" a="1"/>
  <c r="B161" i="2" s="1"/>
  <c r="B169" i="2" a="1"/>
  <c r="B169" i="2" s="1"/>
  <c r="B177" i="2" a="1"/>
  <c r="B177" i="2" s="1"/>
  <c r="B185" i="2" a="1"/>
  <c r="B185" i="2" s="1"/>
  <c r="B34" i="2" a="1"/>
  <c r="B34" i="2" s="1"/>
  <c r="B47" i="2" a="1"/>
  <c r="B47" i="2" s="1"/>
  <c r="B16" i="2" a="1"/>
  <c r="B16" i="2" s="1"/>
  <c r="B22" i="2" a="1"/>
  <c r="B22" i="2" s="1"/>
  <c r="B19" i="2" a="1"/>
  <c r="B19" i="2" s="1"/>
  <c r="B57" i="2" a="1"/>
  <c r="B57" i="2" s="1"/>
  <c r="B70" i="2" a="1"/>
  <c r="B70" i="2" s="1"/>
  <c r="B76" i="2" a="1"/>
  <c r="B76" i="2" s="1"/>
  <c r="B83" i="2" a="1"/>
  <c r="B83" i="2" s="1"/>
  <c r="B90" i="2" a="1"/>
  <c r="B90" i="2" s="1"/>
  <c r="B98" i="2" a="1"/>
  <c r="B98" i="2" s="1"/>
  <c r="B106" i="2" a="1"/>
  <c r="B106" i="2" s="1"/>
  <c r="B114" i="2" a="1"/>
  <c r="B114" i="2" s="1"/>
  <c r="B122" i="2" a="1"/>
  <c r="B122" i="2" s="1"/>
  <c r="B130" i="2" a="1"/>
  <c r="B130" i="2" s="1"/>
  <c r="B138" i="2" a="1"/>
  <c r="B138" i="2" s="1"/>
  <c r="B146" i="2" a="1"/>
  <c r="B146" i="2" s="1"/>
  <c r="B154" i="2" a="1"/>
  <c r="B154" i="2" s="1"/>
  <c r="B162" i="2" a="1"/>
  <c r="B162" i="2" s="1"/>
  <c r="B170" i="2" a="1"/>
  <c r="B170" i="2" s="1"/>
  <c r="B178" i="2" a="1"/>
  <c r="B178" i="2" s="1"/>
  <c r="B186" i="2" a="1"/>
  <c r="B186" i="2" s="1"/>
  <c r="B35" i="2" a="1"/>
  <c r="B35" i="2" s="1"/>
  <c r="B41" i="2" a="1"/>
  <c r="B41" i="2" s="1"/>
  <c r="B48" i="2" a="1"/>
  <c r="B48" i="2" s="1"/>
  <c r="B23" i="2" a="1"/>
  <c r="B23" i="2" s="1"/>
  <c r="D23" i="2" s="1"/>
  <c r="B27" i="2" a="1"/>
  <c r="B27" i="2" s="1"/>
  <c r="B58" i="2" a="1"/>
  <c r="B58" i="2" s="1"/>
  <c r="B64" i="2" a="1"/>
  <c r="B64" i="2" s="1"/>
  <c r="B71" i="2" a="1"/>
  <c r="B71" i="2" s="1"/>
  <c r="B77" i="2" a="1"/>
  <c r="B77" i="2" s="1"/>
  <c r="B91" i="2" a="1"/>
  <c r="B91" i="2" s="1"/>
  <c r="B99" i="2" a="1"/>
  <c r="B99" i="2" s="1"/>
  <c r="B107" i="2" a="1"/>
  <c r="B107" i="2" s="1"/>
  <c r="B115" i="2" a="1"/>
  <c r="B115" i="2" s="1"/>
  <c r="B123" i="2" a="1"/>
  <c r="B123" i="2" s="1"/>
  <c r="B131" i="2" a="1"/>
  <c r="B131" i="2" s="1"/>
  <c r="B139" i="2" a="1"/>
  <c r="B139" i="2" s="1"/>
  <c r="B147" i="2" a="1"/>
  <c r="B147" i="2" s="1"/>
  <c r="B155" i="2" a="1"/>
  <c r="B155" i="2" s="1"/>
  <c r="B163" i="2" a="1"/>
  <c r="B163" i="2" s="1"/>
  <c r="B171" i="2" a="1"/>
  <c r="B171" i="2" s="1"/>
  <c r="B179" i="2" a="1"/>
  <c r="B179" i="2" s="1"/>
  <c r="B29" i="2" a="1"/>
  <c r="B29" i="2" s="1"/>
  <c r="B36" i="2" a="1"/>
  <c r="B36" i="2" s="1"/>
  <c r="B42" i="2" a="1"/>
  <c r="B42" i="2" s="1"/>
  <c r="B49" i="2" a="1"/>
  <c r="B49" i="2" s="1"/>
  <c r="B17" i="2" a="1"/>
  <c r="B17" i="2" s="1"/>
  <c r="D17" i="2" s="1"/>
  <c r="B24" i="2" a="1"/>
  <c r="B24" i="2" s="1"/>
  <c r="B12" i="2" a="1"/>
  <c r="B12" i="2" s="1"/>
  <c r="D20" i="2"/>
  <c r="D14" i="2"/>
  <c r="D18" i="2"/>
  <c r="I18" i="1"/>
  <c r="J18" i="1" s="1"/>
  <c r="J185" i="1" s="1"/>
  <c r="J7" i="1" s="1"/>
  <c r="C23" i="2" l="1"/>
  <c r="C17" i="2"/>
  <c r="C129" i="2"/>
  <c r="D129" i="2"/>
  <c r="C150" i="2"/>
  <c r="D150" i="2"/>
  <c r="E150" i="2" s="1"/>
  <c r="F150" i="2" s="1"/>
  <c r="G150" i="2" s="1"/>
  <c r="C56" i="2"/>
  <c r="D56" i="2"/>
  <c r="E56" i="2" s="1"/>
  <c r="F56" i="2" s="1"/>
  <c r="G56" i="2" s="1"/>
  <c r="C111" i="2"/>
  <c r="D111" i="2"/>
  <c r="E111" i="2" s="1"/>
  <c r="F111" i="2" s="1"/>
  <c r="G111" i="2" s="1"/>
  <c r="C179" i="2"/>
  <c r="D179" i="2"/>
  <c r="C181" i="2"/>
  <c r="D181" i="2"/>
  <c r="E181" i="2" s="1"/>
  <c r="F181" i="2" s="1"/>
  <c r="G181" i="2" s="1"/>
  <c r="C50" i="2"/>
  <c r="D50" i="2"/>
  <c r="E50" i="2" s="1"/>
  <c r="F50" i="2" s="1"/>
  <c r="G50" i="2" s="1"/>
  <c r="C173" i="2"/>
  <c r="D173" i="2"/>
  <c r="C141" i="2"/>
  <c r="D141" i="2"/>
  <c r="E141" i="2" s="1"/>
  <c r="F141" i="2" s="1"/>
  <c r="G141" i="2" s="1"/>
  <c r="C124" i="2"/>
  <c r="D124" i="2"/>
  <c r="E124" i="2" s="1"/>
  <c r="F124" i="2" s="1"/>
  <c r="G124" i="2" s="1"/>
  <c r="C74" i="2"/>
  <c r="D74" i="2"/>
  <c r="E74" i="2" s="1"/>
  <c r="F74" i="2" s="1"/>
  <c r="G74" i="2" s="1"/>
  <c r="C25" i="2"/>
  <c r="D25" i="2"/>
  <c r="E25" i="2" s="1"/>
  <c r="F25" i="2" s="1"/>
  <c r="G25" i="2" s="1"/>
  <c r="C82" i="2"/>
  <c r="D82" i="2"/>
  <c r="E82" i="2" s="1"/>
  <c r="F82" i="2" s="1"/>
  <c r="G82" i="2" s="1"/>
  <c r="C65" i="2"/>
  <c r="D65" i="2"/>
  <c r="E65" i="2" s="1"/>
  <c r="F65" i="2" s="1"/>
  <c r="G65" i="2" s="1"/>
  <c r="C42" i="2"/>
  <c r="D42" i="2"/>
  <c r="E42" i="2" s="1"/>
  <c r="F42" i="2" s="1"/>
  <c r="G42" i="2" s="1"/>
  <c r="C177" i="2"/>
  <c r="D177" i="2"/>
  <c r="E177" i="2" s="1"/>
  <c r="F177" i="2" s="1"/>
  <c r="G177" i="2" s="1"/>
  <c r="C120" i="2"/>
  <c r="D120" i="2"/>
  <c r="E120" i="2" s="1"/>
  <c r="F120" i="2" s="1"/>
  <c r="G120" i="2" s="1"/>
  <c r="C32" i="2"/>
  <c r="D32" i="2"/>
  <c r="E32" i="2" s="1"/>
  <c r="F32" i="2" s="1"/>
  <c r="G32" i="2" s="1"/>
  <c r="C109" i="2"/>
  <c r="D109" i="2"/>
  <c r="C158" i="2"/>
  <c r="D158" i="2"/>
  <c r="E158" i="2" s="1"/>
  <c r="F158" i="2" s="1"/>
  <c r="G158" i="2" s="1"/>
  <c r="C156" i="2"/>
  <c r="D156" i="2"/>
  <c r="E156" i="2" s="1"/>
  <c r="F156" i="2" s="1"/>
  <c r="G156" i="2" s="1"/>
  <c r="C143" i="2"/>
  <c r="D143" i="2"/>
  <c r="E143" i="2" s="1"/>
  <c r="F143" i="2" s="1"/>
  <c r="G143" i="2" s="1"/>
  <c r="C182" i="2"/>
  <c r="D182" i="2"/>
  <c r="E182" i="2" s="1"/>
  <c r="F182" i="2" s="1"/>
  <c r="G182" i="2" s="1"/>
  <c r="C75" i="2"/>
  <c r="D75" i="2"/>
  <c r="C77" i="2"/>
  <c r="D77" i="2"/>
  <c r="E77" i="2" s="1"/>
  <c r="F77" i="2" s="1"/>
  <c r="G77" i="2" s="1"/>
  <c r="C183" i="2"/>
  <c r="D183" i="2"/>
  <c r="E183" i="2" s="1"/>
  <c r="F183" i="2" s="1"/>
  <c r="G183" i="2" s="1"/>
  <c r="C60" i="2"/>
  <c r="D60" i="2"/>
  <c r="E60" i="2" s="1"/>
  <c r="F60" i="2" s="1"/>
  <c r="G60" i="2" s="1"/>
  <c r="C47" i="2"/>
  <c r="D47" i="2"/>
  <c r="E47" i="2" s="1"/>
  <c r="F47" i="2" s="1"/>
  <c r="G47" i="2" s="1"/>
  <c r="C115" i="2"/>
  <c r="D115" i="2"/>
  <c r="E115" i="2" s="1"/>
  <c r="F115" i="2" s="1"/>
  <c r="G115" i="2" s="1"/>
  <c r="C107" i="2"/>
  <c r="D107" i="2"/>
  <c r="E107" i="2" s="1"/>
  <c r="F107" i="2" s="1"/>
  <c r="G107" i="2" s="1"/>
  <c r="C152" i="2"/>
  <c r="D152" i="2"/>
  <c r="E152" i="2" s="1"/>
  <c r="F152" i="2" s="1"/>
  <c r="G152" i="2" s="1"/>
  <c r="C139" i="2"/>
  <c r="D139" i="2"/>
  <c r="E139" i="2" s="1"/>
  <c r="F139" i="2" s="1"/>
  <c r="G139" i="2" s="1"/>
  <c r="C130" i="2"/>
  <c r="D130" i="2"/>
  <c r="E130" i="2" s="1"/>
  <c r="F130" i="2" s="1"/>
  <c r="G130" i="2" s="1"/>
  <c r="C170" i="2"/>
  <c r="D170" i="2"/>
  <c r="E170" i="2" s="1"/>
  <c r="F170" i="2" s="1"/>
  <c r="G170" i="2" s="1"/>
  <c r="C153" i="2"/>
  <c r="D153" i="2"/>
  <c r="E153" i="2" s="1"/>
  <c r="F153" i="2" s="1"/>
  <c r="G153" i="2" s="1"/>
  <c r="C185" i="2"/>
  <c r="D185" i="2"/>
  <c r="E185" i="2" s="1"/>
  <c r="F185" i="2" s="1"/>
  <c r="G185" i="2" s="1"/>
  <c r="C70" i="2"/>
  <c r="D70" i="2"/>
  <c r="E70" i="2" s="1"/>
  <c r="F70" i="2" s="1"/>
  <c r="G70" i="2" s="1"/>
  <c r="C113" i="2"/>
  <c r="D113" i="2"/>
  <c r="E113" i="2" s="1"/>
  <c r="F113" i="2" s="1"/>
  <c r="G113" i="2" s="1"/>
  <c r="C97" i="2"/>
  <c r="D97" i="2"/>
  <c r="E97" i="2" s="1"/>
  <c r="F97" i="2" s="1"/>
  <c r="G97" i="2" s="1"/>
  <c r="C169" i="2"/>
  <c r="D169" i="2"/>
  <c r="E169" i="2" s="1"/>
  <c r="F169" i="2" s="1"/>
  <c r="G169" i="2" s="1"/>
  <c r="C89" i="2"/>
  <c r="D89" i="2"/>
  <c r="E89" i="2" s="1"/>
  <c r="F89" i="2" s="1"/>
  <c r="G89" i="2" s="1"/>
  <c r="C45" i="2"/>
  <c r="D45" i="2"/>
  <c r="E45" i="2" s="1"/>
  <c r="F45" i="2" s="1"/>
  <c r="G45" i="2" s="1"/>
  <c r="C174" i="2"/>
  <c r="D174" i="2"/>
  <c r="E174" i="2" s="1"/>
  <c r="F174" i="2" s="1"/>
  <c r="G174" i="2" s="1"/>
  <c r="C92" i="2"/>
  <c r="D92" i="2"/>
  <c r="E92" i="2" s="1"/>
  <c r="F92" i="2" s="1"/>
  <c r="G92" i="2" s="1"/>
  <c r="C79" i="2"/>
  <c r="D79" i="2"/>
  <c r="C147" i="2"/>
  <c r="D147" i="2"/>
  <c r="E147" i="2" s="1"/>
  <c r="F147" i="2" s="1"/>
  <c r="G147" i="2" s="1"/>
  <c r="C149" i="2"/>
  <c r="D149" i="2"/>
  <c r="E149" i="2" s="1"/>
  <c r="F149" i="2" s="1"/>
  <c r="G149" i="2" s="1"/>
  <c r="C24" i="2"/>
  <c r="D24" i="2"/>
  <c r="E24" i="2" s="1"/>
  <c r="F24" i="2" s="1"/>
  <c r="G24" i="2" s="1"/>
  <c r="C13" i="2"/>
  <c r="D13" i="2"/>
  <c r="C119" i="2"/>
  <c r="D119" i="2"/>
  <c r="E119" i="2" s="1"/>
  <c r="F119" i="2" s="1"/>
  <c r="G119" i="2" s="1"/>
  <c r="C62" i="2"/>
  <c r="D62" i="2"/>
  <c r="E62" i="2" s="1"/>
  <c r="F62" i="2" s="1"/>
  <c r="G62" i="2" s="1"/>
  <c r="C38" i="2"/>
  <c r="D38" i="2"/>
  <c r="E38" i="2" s="1"/>
  <c r="F38" i="2" s="1"/>
  <c r="G38" i="2" s="1"/>
  <c r="C51" i="2"/>
  <c r="D51" i="2"/>
  <c r="E51" i="2" s="1"/>
  <c r="F51" i="2" s="1"/>
  <c r="G51" i="2" s="1"/>
  <c r="C43" i="2"/>
  <c r="D43" i="2"/>
  <c r="E43" i="2" s="1"/>
  <c r="F43" i="2" s="1"/>
  <c r="G43" i="2" s="1"/>
  <c r="C176" i="2"/>
  <c r="D176" i="2"/>
  <c r="E176" i="2" s="1"/>
  <c r="F176" i="2" s="1"/>
  <c r="G176" i="2" s="1"/>
  <c r="C71" i="2"/>
  <c r="D71" i="2"/>
  <c r="E71" i="2" s="1"/>
  <c r="F71" i="2" s="1"/>
  <c r="G71" i="2" s="1"/>
  <c r="C106" i="2"/>
  <c r="D106" i="2"/>
  <c r="E106" i="2" s="1"/>
  <c r="F106" i="2" s="1"/>
  <c r="G106" i="2" s="1"/>
  <c r="C134" i="2"/>
  <c r="D134" i="2"/>
  <c r="E134" i="2" s="1"/>
  <c r="F134" i="2" s="1"/>
  <c r="G134" i="2" s="1"/>
  <c r="C58" i="2"/>
  <c r="D58" i="2"/>
  <c r="E58" i="2" s="1"/>
  <c r="F58" i="2" s="1"/>
  <c r="G58" i="2" s="1"/>
  <c r="C136" i="2"/>
  <c r="D136" i="2"/>
  <c r="E136" i="2" s="1"/>
  <c r="F136" i="2" s="1"/>
  <c r="G136" i="2" s="1"/>
  <c r="C49" i="2"/>
  <c r="D49" i="2"/>
  <c r="E49" i="2" s="1"/>
  <c r="F49" i="2" s="1"/>
  <c r="G49" i="2" s="1"/>
  <c r="C33" i="2"/>
  <c r="D33" i="2"/>
  <c r="E33" i="2" s="1"/>
  <c r="F33" i="2" s="1"/>
  <c r="G33" i="2" s="1"/>
  <c r="C161" i="2"/>
  <c r="D161" i="2"/>
  <c r="E161" i="2" s="1"/>
  <c r="F161" i="2" s="1"/>
  <c r="G161" i="2" s="1"/>
  <c r="C96" i="2"/>
  <c r="D96" i="2"/>
  <c r="E96" i="2" s="1"/>
  <c r="F96" i="2" s="1"/>
  <c r="G96" i="2" s="1"/>
  <c r="C164" i="2"/>
  <c r="D164" i="2"/>
  <c r="E164" i="2" s="1"/>
  <c r="F164" i="2" s="1"/>
  <c r="G164" i="2" s="1"/>
  <c r="C151" i="2"/>
  <c r="D151" i="2"/>
  <c r="E151" i="2" s="1"/>
  <c r="F151" i="2" s="1"/>
  <c r="G151" i="2" s="1"/>
  <c r="C28" i="2"/>
  <c r="D28" i="2"/>
  <c r="E28" i="2" s="1"/>
  <c r="F28" i="2" s="1"/>
  <c r="G28" i="2" s="1"/>
  <c r="C15" i="2"/>
  <c r="D15" i="2"/>
  <c r="E15" i="2" s="1"/>
  <c r="F15" i="2" s="1"/>
  <c r="G15" i="2" s="1"/>
  <c r="C83" i="2"/>
  <c r="D83" i="2"/>
  <c r="C85" i="2"/>
  <c r="D85" i="2"/>
  <c r="E85" i="2" s="1"/>
  <c r="F85" i="2" s="1"/>
  <c r="G85" i="2" s="1"/>
  <c r="C88" i="2"/>
  <c r="D88" i="2"/>
  <c r="E88" i="2" s="1"/>
  <c r="F88" i="2" s="1"/>
  <c r="G88" i="2" s="1"/>
  <c r="C132" i="2"/>
  <c r="D132" i="2"/>
  <c r="E132" i="2" s="1"/>
  <c r="F132" i="2" s="1"/>
  <c r="G132" i="2" s="1"/>
  <c r="C55" i="2"/>
  <c r="D55" i="2"/>
  <c r="E55" i="2" s="1"/>
  <c r="F55" i="2" s="1"/>
  <c r="G55" i="2" s="1"/>
  <c r="C123" i="2"/>
  <c r="D123" i="2"/>
  <c r="E123" i="2" s="1"/>
  <c r="F123" i="2" s="1"/>
  <c r="G123" i="2" s="1"/>
  <c r="C125" i="2"/>
  <c r="D125" i="2"/>
  <c r="E125" i="2" s="1"/>
  <c r="F125" i="2" s="1"/>
  <c r="G125" i="2" s="1"/>
  <c r="C22" i="2"/>
  <c r="D22" i="2"/>
  <c r="E22" i="2" s="1"/>
  <c r="F22" i="2" s="1"/>
  <c r="G22" i="2" s="1"/>
  <c r="C39" i="2"/>
  <c r="D39" i="2"/>
  <c r="E39" i="2" s="1"/>
  <c r="F39" i="2" s="1"/>
  <c r="G39" i="2" s="1"/>
  <c r="C35" i="2"/>
  <c r="D35" i="2"/>
  <c r="E35" i="2" s="1"/>
  <c r="F35" i="2" s="1"/>
  <c r="G35" i="2" s="1"/>
  <c r="C66" i="2"/>
  <c r="D66" i="2"/>
  <c r="E66" i="2" s="1"/>
  <c r="F66" i="2" s="1"/>
  <c r="G66" i="2" s="1"/>
  <c r="C154" i="2"/>
  <c r="D154" i="2"/>
  <c r="E154" i="2" s="1"/>
  <c r="F154" i="2" s="1"/>
  <c r="G154" i="2" s="1"/>
  <c r="C145" i="2"/>
  <c r="D145" i="2"/>
  <c r="E145" i="2" s="1"/>
  <c r="F145" i="2" s="1"/>
  <c r="G145" i="2" s="1"/>
  <c r="C137" i="2"/>
  <c r="D137" i="2"/>
  <c r="E137" i="2" s="1"/>
  <c r="F137" i="2" s="1"/>
  <c r="G137" i="2" s="1"/>
  <c r="C72" i="2"/>
  <c r="D72" i="2"/>
  <c r="E72" i="2" s="1"/>
  <c r="F72" i="2" s="1"/>
  <c r="G72" i="2" s="1"/>
  <c r="C184" i="2"/>
  <c r="D184" i="2"/>
  <c r="E184" i="2" s="1"/>
  <c r="F184" i="2" s="1"/>
  <c r="G184" i="2" s="1"/>
  <c r="C168" i="2"/>
  <c r="D168" i="2"/>
  <c r="E168" i="2" s="1"/>
  <c r="F168" i="2" s="1"/>
  <c r="G168" i="2" s="1"/>
  <c r="C80" i="2"/>
  <c r="D80" i="2"/>
  <c r="E80" i="2" s="1"/>
  <c r="F80" i="2" s="1"/>
  <c r="G80" i="2" s="1"/>
  <c r="C16" i="2"/>
  <c r="D16" i="2"/>
  <c r="E16" i="2" s="1"/>
  <c r="F16" i="2" s="1"/>
  <c r="G16" i="2" s="1"/>
  <c r="C100" i="2"/>
  <c r="D100" i="2"/>
  <c r="E100" i="2" s="1"/>
  <c r="F100" i="2" s="1"/>
  <c r="G100" i="2" s="1"/>
  <c r="C87" i="2"/>
  <c r="D87" i="2"/>
  <c r="E87" i="2" s="1"/>
  <c r="F87" i="2" s="1"/>
  <c r="G87" i="2" s="1"/>
  <c r="C155" i="2"/>
  <c r="D155" i="2"/>
  <c r="E155" i="2" s="1"/>
  <c r="F155" i="2" s="1"/>
  <c r="G155" i="2" s="1"/>
  <c r="C157" i="2"/>
  <c r="D157" i="2"/>
  <c r="E157" i="2" s="1"/>
  <c r="F157" i="2" s="1"/>
  <c r="G157" i="2" s="1"/>
  <c r="C19" i="2"/>
  <c r="D19" i="2"/>
  <c r="E19" i="2" s="1"/>
  <c r="F19" i="2" s="1"/>
  <c r="G19" i="2" s="1"/>
  <c r="C21" i="2"/>
  <c r="D21" i="2"/>
  <c r="E21" i="2" s="1"/>
  <c r="F21" i="2" s="1"/>
  <c r="G21" i="2" s="1"/>
  <c r="C46" i="2"/>
  <c r="D46" i="2"/>
  <c r="E46" i="2" s="1"/>
  <c r="F46" i="2" s="1"/>
  <c r="G46" i="2" s="1"/>
  <c r="C68" i="2"/>
  <c r="D68" i="2"/>
  <c r="E68" i="2" s="1"/>
  <c r="F68" i="2" s="1"/>
  <c r="G68" i="2" s="1"/>
  <c r="C94" i="2"/>
  <c r="D94" i="2"/>
  <c r="E94" i="2" s="1"/>
  <c r="F94" i="2" s="1"/>
  <c r="G94" i="2" s="1"/>
  <c r="C59" i="2"/>
  <c r="D59" i="2"/>
  <c r="E59" i="2" s="1"/>
  <c r="F59" i="2" s="1"/>
  <c r="G59" i="2" s="1"/>
  <c r="C61" i="2"/>
  <c r="D61" i="2"/>
  <c r="E61" i="2" s="1"/>
  <c r="F61" i="2" s="1"/>
  <c r="G61" i="2" s="1"/>
  <c r="C172" i="2"/>
  <c r="D172" i="2"/>
  <c r="E172" i="2" s="1"/>
  <c r="F172" i="2" s="1"/>
  <c r="G172" i="2" s="1"/>
  <c r="C117" i="2"/>
  <c r="D117" i="2"/>
  <c r="E117" i="2" s="1"/>
  <c r="F117" i="2" s="1"/>
  <c r="G117" i="2" s="1"/>
  <c r="C30" i="2"/>
  <c r="D30" i="2"/>
  <c r="E30" i="2" s="1"/>
  <c r="F30" i="2" s="1"/>
  <c r="G30" i="2" s="1"/>
  <c r="C37" i="2"/>
  <c r="D37" i="2"/>
  <c r="E37" i="2" s="1"/>
  <c r="F37" i="2" s="1"/>
  <c r="G37" i="2" s="1"/>
  <c r="C186" i="2"/>
  <c r="D186" i="2"/>
  <c r="E186" i="2" s="1"/>
  <c r="F186" i="2" s="1"/>
  <c r="G186" i="2" s="1"/>
  <c r="C122" i="2"/>
  <c r="D122" i="2"/>
  <c r="E122" i="2" s="1"/>
  <c r="F122" i="2" s="1"/>
  <c r="G122" i="2" s="1"/>
  <c r="C90" i="2"/>
  <c r="D90" i="2"/>
  <c r="E90" i="2" s="1"/>
  <c r="F90" i="2" s="1"/>
  <c r="G90" i="2" s="1"/>
  <c r="C162" i="2"/>
  <c r="D162" i="2"/>
  <c r="E162" i="2" s="1"/>
  <c r="F162" i="2" s="1"/>
  <c r="G162" i="2" s="1"/>
  <c r="C73" i="2"/>
  <c r="D73" i="2"/>
  <c r="E73" i="2" s="1"/>
  <c r="F73" i="2" s="1"/>
  <c r="G73" i="2" s="1"/>
  <c r="C121" i="2"/>
  <c r="D121" i="2"/>
  <c r="E121" i="2" s="1"/>
  <c r="F121" i="2" s="1"/>
  <c r="G121" i="2" s="1"/>
  <c r="C34" i="2"/>
  <c r="D34" i="2"/>
  <c r="E34" i="2" s="1"/>
  <c r="F34" i="2" s="1"/>
  <c r="G34" i="2" s="1"/>
  <c r="C104" i="2"/>
  <c r="D104" i="2"/>
  <c r="E104" i="2" s="1"/>
  <c r="F104" i="2" s="1"/>
  <c r="G104" i="2" s="1"/>
  <c r="C64" i="2"/>
  <c r="D64" i="2"/>
  <c r="E64" i="2" s="1"/>
  <c r="F64" i="2" s="1"/>
  <c r="G64" i="2" s="1"/>
  <c r="C159" i="2"/>
  <c r="D159" i="2"/>
  <c r="E159" i="2" s="1"/>
  <c r="F159" i="2" s="1"/>
  <c r="G159" i="2" s="1"/>
  <c r="C36" i="2"/>
  <c r="D36" i="2"/>
  <c r="E36" i="2" s="1"/>
  <c r="F36" i="2" s="1"/>
  <c r="G36" i="2" s="1"/>
  <c r="C91" i="2"/>
  <c r="D91" i="2"/>
  <c r="E91" i="2" s="1"/>
  <c r="F91" i="2" s="1"/>
  <c r="G91" i="2" s="1"/>
  <c r="C93" i="2"/>
  <c r="D93" i="2"/>
  <c r="E93" i="2" s="1"/>
  <c r="F93" i="2" s="1"/>
  <c r="G93" i="2" s="1"/>
  <c r="C81" i="2"/>
  <c r="D81" i="2"/>
  <c r="E81" i="2" s="1"/>
  <c r="F81" i="2" s="1"/>
  <c r="G81" i="2" s="1"/>
  <c r="C140" i="2"/>
  <c r="D140" i="2"/>
  <c r="E140" i="2" s="1"/>
  <c r="F140" i="2" s="1"/>
  <c r="G140" i="2" s="1"/>
  <c r="C127" i="2"/>
  <c r="D127" i="2"/>
  <c r="E127" i="2" s="1"/>
  <c r="F127" i="2" s="1"/>
  <c r="G127" i="2" s="1"/>
  <c r="C110" i="2"/>
  <c r="D110" i="2"/>
  <c r="E110" i="2" s="1"/>
  <c r="F110" i="2" s="1"/>
  <c r="G110" i="2" s="1"/>
  <c r="C133" i="2"/>
  <c r="D133" i="2"/>
  <c r="E133" i="2" s="1"/>
  <c r="F133" i="2" s="1"/>
  <c r="G133" i="2" s="1"/>
  <c r="C78" i="2"/>
  <c r="D78" i="2"/>
  <c r="E78" i="2" s="1"/>
  <c r="F78" i="2" s="1"/>
  <c r="G78" i="2" s="1"/>
  <c r="C180" i="2"/>
  <c r="D180" i="2"/>
  <c r="E180" i="2" s="1"/>
  <c r="F180" i="2" s="1"/>
  <c r="G180" i="2" s="1"/>
  <c r="C108" i="2"/>
  <c r="D108" i="2"/>
  <c r="E108" i="2" s="1"/>
  <c r="F108" i="2" s="1"/>
  <c r="G108" i="2" s="1"/>
  <c r="C53" i="2"/>
  <c r="D53" i="2"/>
  <c r="E53" i="2" s="1"/>
  <c r="F53" i="2" s="1"/>
  <c r="G53" i="2" s="1"/>
  <c r="C128" i="2"/>
  <c r="D128" i="2"/>
  <c r="E128" i="2" s="1"/>
  <c r="F128" i="2" s="1"/>
  <c r="G128" i="2" s="1"/>
  <c r="C84" i="2"/>
  <c r="D84" i="2"/>
  <c r="E84" i="2" s="1"/>
  <c r="F84" i="2" s="1"/>
  <c r="G84" i="2" s="1"/>
  <c r="C86" i="2"/>
  <c r="D86" i="2"/>
  <c r="E86" i="2" s="1"/>
  <c r="F86" i="2" s="1"/>
  <c r="G86" i="2" s="1"/>
  <c r="C118" i="2"/>
  <c r="D118" i="2"/>
  <c r="E118" i="2" s="1"/>
  <c r="F118" i="2" s="1"/>
  <c r="G118" i="2" s="1"/>
  <c r="C57" i="2"/>
  <c r="D57" i="2"/>
  <c r="E57" i="2" s="1"/>
  <c r="F57" i="2" s="1"/>
  <c r="G57" i="2" s="1"/>
  <c r="C105" i="2"/>
  <c r="D105" i="2"/>
  <c r="E105" i="2" s="1"/>
  <c r="F105" i="2" s="1"/>
  <c r="G105" i="2" s="1"/>
  <c r="C166" i="2"/>
  <c r="D166" i="2"/>
  <c r="E166" i="2" s="1"/>
  <c r="F166" i="2" s="1"/>
  <c r="G166" i="2" s="1"/>
  <c r="C95" i="2"/>
  <c r="D95" i="2"/>
  <c r="E95" i="2" s="1"/>
  <c r="F95" i="2" s="1"/>
  <c r="G95" i="2" s="1"/>
  <c r="C163" i="2"/>
  <c r="D163" i="2"/>
  <c r="E163" i="2" s="1"/>
  <c r="F163" i="2" s="1"/>
  <c r="G163" i="2" s="1"/>
  <c r="C165" i="2"/>
  <c r="D165" i="2"/>
  <c r="E165" i="2" s="1"/>
  <c r="F165" i="2" s="1"/>
  <c r="G165" i="2" s="1"/>
  <c r="C27" i="2"/>
  <c r="D27" i="2"/>
  <c r="E27" i="2" s="1"/>
  <c r="F27" i="2" s="1"/>
  <c r="G27" i="2" s="1"/>
  <c r="C29" i="2"/>
  <c r="D29" i="2"/>
  <c r="E29" i="2" s="1"/>
  <c r="F29" i="2" s="1"/>
  <c r="G29" i="2" s="1"/>
  <c r="C102" i="2"/>
  <c r="D102" i="2"/>
  <c r="E102" i="2" s="1"/>
  <c r="F102" i="2" s="1"/>
  <c r="G102" i="2" s="1"/>
  <c r="C76" i="2"/>
  <c r="D76" i="2"/>
  <c r="E76" i="2" s="1"/>
  <c r="F76" i="2" s="1"/>
  <c r="G76" i="2" s="1"/>
  <c r="C63" i="2"/>
  <c r="D63" i="2"/>
  <c r="E63" i="2" s="1"/>
  <c r="F63" i="2" s="1"/>
  <c r="G63" i="2" s="1"/>
  <c r="C131" i="2"/>
  <c r="D131" i="2"/>
  <c r="E131" i="2" s="1"/>
  <c r="F131" i="2" s="1"/>
  <c r="G131" i="2" s="1"/>
  <c r="C69" i="2"/>
  <c r="D69" i="2"/>
  <c r="E69" i="2" s="1"/>
  <c r="F69" i="2" s="1"/>
  <c r="G69" i="2" s="1"/>
  <c r="C48" i="2"/>
  <c r="D48" i="2"/>
  <c r="E48" i="2" s="1"/>
  <c r="F48" i="2" s="1"/>
  <c r="G48" i="2" s="1"/>
  <c r="C116" i="2"/>
  <c r="D116" i="2"/>
  <c r="E116" i="2" s="1"/>
  <c r="F116" i="2" s="1"/>
  <c r="G116" i="2" s="1"/>
  <c r="C167" i="2"/>
  <c r="D167" i="2"/>
  <c r="E167" i="2" s="1"/>
  <c r="F167" i="2" s="1"/>
  <c r="G167" i="2" s="1"/>
  <c r="C44" i="2"/>
  <c r="D44" i="2"/>
  <c r="E44" i="2" s="1"/>
  <c r="F44" i="2" s="1"/>
  <c r="G44" i="2" s="1"/>
  <c r="C138" i="2"/>
  <c r="D138" i="2"/>
  <c r="E138" i="2" s="1"/>
  <c r="F138" i="2" s="1"/>
  <c r="G138" i="2" s="1"/>
  <c r="C40" i="2"/>
  <c r="D40" i="2"/>
  <c r="E40" i="2" s="1"/>
  <c r="F40" i="2" s="1"/>
  <c r="G40" i="2" s="1"/>
  <c r="C178" i="2"/>
  <c r="D178" i="2"/>
  <c r="E178" i="2" s="1"/>
  <c r="F178" i="2" s="1"/>
  <c r="G178" i="2" s="1"/>
  <c r="C114" i="2"/>
  <c r="D114" i="2"/>
  <c r="E114" i="2" s="1"/>
  <c r="F114" i="2" s="1"/>
  <c r="G114" i="2" s="1"/>
  <c r="C146" i="2"/>
  <c r="D146" i="2"/>
  <c r="E146" i="2" s="1"/>
  <c r="F146" i="2" s="1"/>
  <c r="G146" i="2" s="1"/>
  <c r="C98" i="2"/>
  <c r="D98" i="2"/>
  <c r="E98" i="2" s="1"/>
  <c r="F98" i="2" s="1"/>
  <c r="G98" i="2" s="1"/>
  <c r="C144" i="2"/>
  <c r="D144" i="2"/>
  <c r="E144" i="2" s="1"/>
  <c r="F144" i="2" s="1"/>
  <c r="G144" i="2" s="1"/>
  <c r="C41" i="2"/>
  <c r="D41" i="2"/>
  <c r="E41" i="2" s="1"/>
  <c r="F41" i="2" s="1"/>
  <c r="G41" i="2" s="1"/>
  <c r="C160" i="2"/>
  <c r="D160" i="2"/>
  <c r="E160" i="2" s="1"/>
  <c r="F160" i="2" s="1"/>
  <c r="G160" i="2" s="1"/>
  <c r="C112" i="2"/>
  <c r="D112" i="2"/>
  <c r="E112" i="2" s="1"/>
  <c r="F112" i="2" s="1"/>
  <c r="G112" i="2" s="1"/>
  <c r="C31" i="2"/>
  <c r="D31" i="2"/>
  <c r="E31" i="2" s="1"/>
  <c r="F31" i="2" s="1"/>
  <c r="G31" i="2" s="1"/>
  <c r="C99" i="2"/>
  <c r="D99" i="2"/>
  <c r="E99" i="2" s="1"/>
  <c r="F99" i="2" s="1"/>
  <c r="G99" i="2" s="1"/>
  <c r="C101" i="2"/>
  <c r="D101" i="2"/>
  <c r="E101" i="2" s="1"/>
  <c r="F101" i="2" s="1"/>
  <c r="G101" i="2" s="1"/>
  <c r="C126" i="2"/>
  <c r="D126" i="2"/>
  <c r="E126" i="2" s="1"/>
  <c r="F126" i="2" s="1"/>
  <c r="G126" i="2" s="1"/>
  <c r="C148" i="2"/>
  <c r="D148" i="2"/>
  <c r="E148" i="2" s="1"/>
  <c r="F148" i="2" s="1"/>
  <c r="G148" i="2" s="1"/>
  <c r="C135" i="2"/>
  <c r="D135" i="2"/>
  <c r="E135" i="2" s="1"/>
  <c r="F135" i="2" s="1"/>
  <c r="G135" i="2" s="1"/>
  <c r="D12" i="2"/>
  <c r="E12" i="2" s="1"/>
  <c r="F12" i="2" s="1"/>
  <c r="C142" i="2"/>
  <c r="D142" i="2"/>
  <c r="E142" i="2" s="1"/>
  <c r="F142" i="2" s="1"/>
  <c r="G142" i="2" s="1"/>
  <c r="C67" i="2"/>
  <c r="D67" i="2"/>
  <c r="E67" i="2" s="1"/>
  <c r="F67" i="2" s="1"/>
  <c r="G67" i="2" s="1"/>
  <c r="C54" i="2"/>
  <c r="D54" i="2"/>
  <c r="E54" i="2" s="1"/>
  <c r="F54" i="2" s="1"/>
  <c r="G54" i="2" s="1"/>
  <c r="C175" i="2"/>
  <c r="D175" i="2"/>
  <c r="E175" i="2" s="1"/>
  <c r="F175" i="2" s="1"/>
  <c r="G175" i="2" s="1"/>
  <c r="C52" i="2"/>
  <c r="D52" i="2"/>
  <c r="E52" i="2" s="1"/>
  <c r="F52" i="2" s="1"/>
  <c r="G52" i="2" s="1"/>
  <c r="C103" i="2"/>
  <c r="D103" i="2"/>
  <c r="E103" i="2" s="1"/>
  <c r="F103" i="2" s="1"/>
  <c r="G103" i="2" s="1"/>
  <c r="C171" i="2"/>
  <c r="D171" i="2"/>
  <c r="E171" i="2" s="1"/>
  <c r="F171" i="2" s="1"/>
  <c r="G171" i="2" s="1"/>
  <c r="E13" i="2"/>
  <c r="F13" i="2" s="1"/>
  <c r="G13" i="2" s="1"/>
  <c r="C12" i="2"/>
  <c r="E23" i="2"/>
  <c r="F23" i="2" s="1"/>
  <c r="G23" i="2" s="1"/>
  <c r="E17" i="2"/>
  <c r="F17" i="2" s="1"/>
  <c r="G17" i="2" s="1"/>
  <c r="C14" i="2"/>
  <c r="E14" i="2"/>
  <c r="F14" i="2" s="1"/>
  <c r="G14" i="2" s="1"/>
  <c r="I185" i="1"/>
  <c r="I7" i="1" s="1"/>
  <c r="E18" i="2"/>
  <c r="F18" i="2" s="1"/>
  <c r="G18" i="2" s="1"/>
  <c r="E20" i="2"/>
  <c r="F20" i="2" s="1"/>
  <c r="G20" i="2" s="1"/>
  <c r="C18" i="2"/>
  <c r="C26" i="2"/>
  <c r="E26" i="2"/>
  <c r="F26" i="2" s="1"/>
  <c r="G26" i="2" s="1"/>
  <c r="E109" i="2"/>
  <c r="F109" i="2" s="1"/>
  <c r="G109" i="2" s="1"/>
  <c r="E83" i="2"/>
  <c r="F83" i="2" s="1"/>
  <c r="G83" i="2" s="1"/>
  <c r="E75" i="2"/>
  <c r="F75" i="2" s="1"/>
  <c r="G75" i="2" s="1"/>
  <c r="E129" i="2"/>
  <c r="F129" i="2" s="1"/>
  <c r="G129" i="2" s="1"/>
  <c r="E173" i="2"/>
  <c r="F173" i="2" s="1"/>
  <c r="G173" i="2" s="1"/>
  <c r="E179" i="2"/>
  <c r="F179" i="2" s="1"/>
  <c r="G179" i="2" s="1"/>
  <c r="E79" i="2"/>
  <c r="F79" i="2" s="1"/>
  <c r="G79" i="2" s="1"/>
  <c r="C188" i="2" l="1"/>
  <c r="D9" i="2" s="1"/>
  <c r="F188" i="2"/>
  <c r="E188" i="2"/>
  <c r="F9" i="2" s="1"/>
  <c r="D188" i="2"/>
  <c r="E9" i="2" s="1"/>
  <c r="G12" i="2"/>
  <c r="G18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Gilles Archambault</author>
  </authors>
  <commentList>
    <comment ref="D8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Taux horaire valide: de 0,00$ au "Plafond applicable"
</t>
        </r>
      </text>
    </comment>
    <comment ref="F8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Utilisez cette colonne si vous désirez limiter la prime en deçà de la "Prime maximale applicable"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<sst xmlns="http://schemas.openxmlformats.org/spreadsheetml/2006/main" count="43" uniqueCount="29">
  <si>
    <t>Total</t>
  </si>
  <si>
    <t>Heures travaillées</t>
  </si>
  <si>
    <t>Début</t>
  </si>
  <si>
    <t>Fin</t>
  </si>
  <si>
    <t xml:space="preserve">Total des heures travaillées </t>
  </si>
  <si>
    <t>Période de paie de la ressource</t>
  </si>
  <si>
    <t xml:space="preserve">Plafond applicable </t>
  </si>
  <si>
    <t xml:space="preserve">Prime MAES applicable </t>
  </si>
  <si>
    <t>Montant réclamé à titre de MAES</t>
  </si>
  <si>
    <t>Total réclamé</t>
  </si>
  <si>
    <t xml:space="preserve">Taux horaire </t>
  </si>
  <si>
    <t>No fichier national</t>
  </si>
  <si>
    <t>No d'installation</t>
  </si>
  <si>
    <t>Titre d'emploi</t>
  </si>
  <si>
    <t>Nombre d'employés</t>
  </si>
  <si>
    <t>Charges sociales</t>
  </si>
  <si>
    <r>
      <t xml:space="preserve">No d'employé </t>
    </r>
    <r>
      <rPr>
        <b/>
        <vertAlign val="superscript"/>
        <sz val="12"/>
        <color theme="0"/>
        <rFont val="Calibri"/>
        <family val="2"/>
        <scheme val="minor"/>
      </rPr>
      <t>1</t>
    </r>
  </si>
  <si>
    <t>Nom de l'installation</t>
  </si>
  <si>
    <r>
      <rPr>
        <vertAlign val="superscript"/>
        <sz val="12"/>
        <color theme="1"/>
        <rFont val="Calibri"/>
        <family val="2"/>
        <scheme val="minor"/>
      </rPr>
      <t>1</t>
    </r>
    <r>
      <rPr>
        <sz val="12"/>
        <color theme="1"/>
        <rFont val="Calibri"/>
        <family val="2"/>
        <scheme val="minor"/>
      </rPr>
      <t xml:space="preserve"> L'employé doit porter le même numéro que celui indiqué sur les pièces justificatives.</t>
    </r>
  </si>
  <si>
    <t>Prime maximale applicable</t>
  </si>
  <si>
    <t>Plafond applicable</t>
  </si>
  <si>
    <t>Début période</t>
  </si>
  <si>
    <t>Fin période</t>
  </si>
  <si>
    <t>Nb heures travaillées</t>
  </si>
  <si>
    <t>Nb employés</t>
  </si>
  <si>
    <t>Montant MAES</t>
  </si>
  <si>
    <t>-</t>
  </si>
  <si>
    <t>MAES - Réclamation consolidée</t>
  </si>
  <si>
    <t>Prime limite maximale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</si>
</sst>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* #,##0.00_)\ &quot;$&quot;_ ;_ * \(#,##0.00\)\ &quot;$&quot;_ ;_ * &quot;-&quot;??_)\ &quot;$&quot;_ ;_ @_ "/>
    <numFmt numFmtId="164" formatCode="_ * #,##0.00_)_ ;_ * \(#,##0.00\)_ ;_ * &quot;-&quot;??_)_ ;_ @_ "/>
    <numFmt numFmtId="165" formatCode="_-&quot;$&quot;* #,##0.00_-;\-&quot;$&quot;* #,##0.00_-;_-&quot;$&quot;* &quot;-&quot;??_-;_-@_-"/>
    <numFmt numFmtId="166" formatCode="#,##0.00\ &quot;$&quot;"/>
    <numFmt numFmtId="167" formatCode="_ * #,##0_)_ ;_ * \(#,##0\)_ ;_ * &quot;-&quot;??_)_ ;_ @_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vertAlign val="superscript"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2" borderId="0" applyNumberFormat="0" applyBorder="0" applyAlignment="0" applyProtection="0"/>
    <xf numFmtId="0" fontId="1" fillId="3" borderId="0" applyNumberFormat="0" applyBorder="0" applyAlignment="0" applyProtection="0"/>
    <xf numFmtId="0" fontId="3" fillId="4" borderId="0" applyNumberFormat="0" applyBorder="0" applyAlignment="0" applyProtection="0"/>
    <xf numFmtId="0" fontId="1" fillId="5" borderId="0" applyNumberFormat="0" applyBorder="0" applyAlignment="0" applyProtection="0"/>
    <xf numFmtId="164" fontId="1" fillId="0" borderId="0" applyFont="0" applyFill="0" applyBorder="0" applyAlignment="0" applyProtection="0"/>
  </cellStyleXfs>
  <cellXfs count="74">
    <xf numFmtId="0" fontId="0" fillId="0" borderId="0" xfId="0"/>
    <xf numFmtId="0" fontId="0" fillId="0" borderId="7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horizontal="center"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14" fontId="1" fillId="5" borderId="2" xfId="6" applyNumberFormat="1" applyBorder="1" applyAlignment="1" applyProtection="1">
      <alignment horizontal="center" vertical="center"/>
      <protection locked="0"/>
    </xf>
    <xf numFmtId="44" fontId="0" fillId="0" borderId="2" xfId="1" applyNumberFormat="1" applyFont="1" applyBorder="1" applyAlignment="1" applyProtection="1">
      <alignment horizontal="center" vertical="center"/>
      <protection locked="0"/>
    </xf>
    <xf numFmtId="44" fontId="0" fillId="6" borderId="2" xfId="1" applyNumberFormat="1" applyFont="1" applyFill="1" applyBorder="1" applyProtection="1"/>
    <xf numFmtId="0" fontId="0" fillId="0" borderId="0" xfId="0" applyAlignment="1" applyProtection="1">
      <alignment horizontal="left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6" fillId="4" borderId="2" xfId="5" applyFont="1" applyBorder="1" applyAlignment="1" applyProtection="1">
      <alignment horizontal="center"/>
    </xf>
    <xf numFmtId="0" fontId="5" fillId="2" borderId="2" xfId="3" applyFont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13" fillId="0" borderId="0" xfId="0" applyFont="1" applyFill="1" applyBorder="1" applyAlignment="1" applyProtection="1">
      <alignment horizontal="center"/>
    </xf>
    <xf numFmtId="0" fontId="2" fillId="0" borderId="6" xfId="0" applyFont="1" applyBorder="1" applyProtection="1"/>
    <xf numFmtId="0" fontId="2" fillId="0" borderId="2" xfId="0" applyFont="1" applyBorder="1" applyAlignment="1" applyProtection="1">
      <alignment horizontal="center"/>
    </xf>
    <xf numFmtId="2" fontId="2" fillId="0" borderId="2" xfId="0" applyNumberFormat="1" applyFont="1" applyBorder="1" applyAlignment="1" applyProtection="1">
      <alignment horizontal="center"/>
    </xf>
    <xf numFmtId="0" fontId="2" fillId="0" borderId="2" xfId="0" quotePrefix="1" applyFont="1" applyBorder="1" applyAlignment="1" applyProtection="1">
      <alignment horizontal="center"/>
    </xf>
    <xf numFmtId="166" fontId="2" fillId="0" borderId="2" xfId="0" applyNumberFormat="1" applyFont="1" applyBorder="1" applyAlignment="1" applyProtection="1">
      <alignment horizontal="center"/>
    </xf>
    <xf numFmtId="0" fontId="8" fillId="2" borderId="8" xfId="3" applyFont="1" applyBorder="1" applyAlignment="1" applyProtection="1">
      <alignment horizontal="center" vertical="center" wrapText="1"/>
    </xf>
    <xf numFmtId="0" fontId="8" fillId="2" borderId="9" xfId="3" applyFont="1" applyBorder="1" applyAlignment="1" applyProtection="1">
      <alignment horizontal="center" vertical="center" wrapText="1"/>
    </xf>
    <xf numFmtId="0" fontId="8" fillId="7" borderId="9" xfId="3" applyFont="1" applyFill="1" applyBorder="1" applyAlignment="1" applyProtection="1">
      <alignment horizontal="center" vertical="center" wrapText="1"/>
    </xf>
    <xf numFmtId="0" fontId="8" fillId="7" borderId="3" xfId="3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wrapText="1"/>
    </xf>
    <xf numFmtId="44" fontId="1" fillId="3" borderId="2" xfId="1" applyNumberFormat="1" applyFill="1" applyBorder="1" applyAlignment="1" applyProtection="1">
      <alignment horizontal="center" vertical="center"/>
    </xf>
    <xf numFmtId="44" fontId="1" fillId="3" borderId="2" xfId="4" applyNumberFormat="1" applyBorder="1" applyAlignment="1" applyProtection="1">
      <alignment horizontal="center" vertical="center"/>
    </xf>
    <xf numFmtId="44" fontId="0" fillId="6" borderId="6" xfId="0" applyNumberFormat="1" applyFill="1" applyBorder="1" applyProtection="1"/>
    <xf numFmtId="0" fontId="0" fillId="0" borderId="5" xfId="0" applyFill="1" applyBorder="1" applyAlignment="1" applyProtection="1">
      <alignment horizontal="center" vertical="center"/>
    </xf>
    <xf numFmtId="165" fontId="1" fillId="0" borderId="5" xfId="4" applyNumberFormat="1" applyFill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166" fontId="7" fillId="3" borderId="4" xfId="4" applyNumberFormat="1" applyFont="1" applyBorder="1" applyAlignment="1" applyProtection="1">
      <alignment horizontal="center" vertical="center"/>
    </xf>
    <xf numFmtId="0" fontId="10" fillId="0" borderId="0" xfId="0" applyFont="1" applyAlignment="1" applyProtection="1">
      <alignment horizontal="left"/>
    </xf>
    <xf numFmtId="166" fontId="4" fillId="0" borderId="2" xfId="0" applyNumberFormat="1" applyFont="1" applyBorder="1" applyProtection="1">
      <protection locked="0"/>
    </xf>
    <xf numFmtId="166" fontId="7" fillId="3" borderId="4" xfId="4" quotePrefix="1" applyNumberFormat="1" applyFont="1" applyBorder="1" applyAlignment="1" applyProtection="1">
      <alignment horizontal="center" vertical="center"/>
    </xf>
    <xf numFmtId="2" fontId="7" fillId="0" borderId="4" xfId="4" applyNumberFormat="1" applyFont="1" applyFill="1" applyBorder="1" applyAlignment="1" applyProtection="1">
      <alignment horizontal="center" vertical="center"/>
    </xf>
    <xf numFmtId="0" fontId="0" fillId="0" borderId="0" xfId="0" applyFill="1" applyProtection="1"/>
    <xf numFmtId="0" fontId="0" fillId="0" borderId="0" xfId="0" applyAlignment="1" applyProtection="1">
      <alignment horizontal="center" vertical="center" wrapText="1"/>
    </xf>
    <xf numFmtId="0" fontId="3" fillId="2" borderId="2" xfId="3" applyBorder="1" applyAlignment="1" applyProtection="1">
      <alignment horizontal="center" vertical="center" wrapText="1"/>
    </xf>
    <xf numFmtId="0" fontId="3" fillId="2" borderId="8" xfId="3" applyBorder="1" applyAlignment="1" applyProtection="1">
      <alignment horizontal="center" vertical="center" wrapText="1"/>
    </xf>
    <xf numFmtId="0" fontId="3" fillId="2" borderId="9" xfId="3" applyBorder="1" applyAlignment="1" applyProtection="1">
      <alignment horizontal="center" vertical="center" wrapText="1"/>
    </xf>
    <xf numFmtId="0" fontId="3" fillId="2" borderId="3" xfId="3" applyBorder="1" applyAlignment="1" applyProtection="1">
      <alignment horizontal="center" vertical="center" wrapText="1"/>
    </xf>
    <xf numFmtId="164" fontId="0" fillId="6" borderId="7" xfId="7" applyFont="1" applyFill="1" applyBorder="1" applyAlignment="1" applyProtection="1">
      <alignment horizontal="center"/>
    </xf>
    <xf numFmtId="164" fontId="0" fillId="6" borderId="2" xfId="0" applyNumberFormat="1" applyFill="1" applyBorder="1" applyAlignment="1" applyProtection="1">
      <alignment horizontal="center"/>
    </xf>
    <xf numFmtId="44" fontId="1" fillId="6" borderId="2" xfId="4" applyNumberFormat="1" applyFill="1" applyBorder="1" applyProtection="1"/>
    <xf numFmtId="164" fontId="0" fillId="6" borderId="7" xfId="7" applyNumberFormat="1" applyFont="1" applyFill="1" applyBorder="1" applyAlignment="1" applyProtection="1">
      <alignment horizontal="center"/>
    </xf>
    <xf numFmtId="0" fontId="2" fillId="0" borderId="1" xfId="2" applyProtection="1"/>
    <xf numFmtId="167" fontId="2" fillId="0" borderId="1" xfId="7" applyNumberFormat="1" applyFont="1" applyBorder="1" applyProtection="1"/>
    <xf numFmtId="2" fontId="2" fillId="0" borderId="1" xfId="2" applyNumberFormat="1" applyAlignment="1" applyProtection="1">
      <alignment horizontal="center"/>
    </xf>
    <xf numFmtId="166" fontId="2" fillId="0" borderId="1" xfId="2" applyNumberFormat="1" applyAlignment="1" applyProtection="1">
      <alignment horizontal="center"/>
    </xf>
    <xf numFmtId="0" fontId="2" fillId="0" borderId="0" xfId="2" applyBorder="1" applyProtection="1"/>
    <xf numFmtId="14" fontId="0" fillId="0" borderId="9" xfId="0" applyNumberFormat="1" applyBorder="1" applyAlignment="1" applyProtection="1">
      <alignment horizontal="center"/>
    </xf>
    <xf numFmtId="2" fontId="0" fillId="0" borderId="9" xfId="0" applyNumberFormat="1" applyFill="1" applyBorder="1" applyProtection="1"/>
    <xf numFmtId="167" fontId="0" fillId="0" borderId="9" xfId="0" applyNumberFormat="1" applyBorder="1" applyProtection="1"/>
    <xf numFmtId="166" fontId="0" fillId="0" borderId="9" xfId="0" applyNumberFormat="1" applyBorder="1" applyProtection="1"/>
    <xf numFmtId="0" fontId="14" fillId="0" borderId="0" xfId="0" applyFont="1" applyProtection="1"/>
    <xf numFmtId="0" fontId="5" fillId="0" borderId="0" xfId="3" applyFont="1" applyFill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0" xfId="0" applyFont="1" applyFill="1" applyBorder="1" applyAlignment="1" applyProtection="1">
      <alignment horizontal="left"/>
    </xf>
    <xf numFmtId="0" fontId="10" fillId="0" borderId="0" xfId="0" applyFont="1" applyAlignment="1" applyProtection="1">
      <alignment horizontal="left"/>
    </xf>
    <xf numFmtId="0" fontId="12" fillId="0" borderId="10" xfId="0" applyNumberFormat="1" applyFont="1" applyFill="1" applyBorder="1" applyAlignment="1" applyProtection="1">
      <alignment horizontal="left" vertical="center"/>
    </xf>
    <xf numFmtId="2" fontId="7" fillId="0" borderId="4" xfId="4" quotePrefix="1" applyNumberFormat="1" applyFont="1" applyFill="1" applyBorder="1" applyAlignment="1" applyProtection="1">
      <alignment horizontal="center" vertical="center"/>
    </xf>
    <xf numFmtId="2" fontId="2" fillId="0" borderId="2" xfId="0" quotePrefix="1" applyNumberFormat="1" applyFont="1" applyBorder="1" applyAlignment="1" applyProtection="1">
      <alignment horizontal="center"/>
    </xf>
    <xf numFmtId="44" fontId="0" fillId="0" borderId="2" xfId="1" applyNumberFormat="1" applyFont="1" applyFill="1" applyBorder="1"/>
    <xf numFmtId="0" fontId="6" fillId="4" borderId="6" xfId="5" applyFont="1" applyBorder="1" applyAlignment="1" applyProtection="1">
      <alignment horizontal="center" vertical="center"/>
    </xf>
    <xf numFmtId="0" fontId="0" fillId="0" borderId="7" xfId="0" applyBorder="1" applyAlignment="1" applyProtection="1"/>
    <xf numFmtId="0" fontId="6" fillId="4" borderId="2" xfId="5" applyFont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horizontal="center" vertical="center"/>
      <protection locked="0"/>
    </xf>
    <xf numFmtId="49" fontId="12" fillId="0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6" xfId="0" applyNumberFormat="1" applyFont="1" applyFill="1" applyBorder="1" applyAlignment="1" applyProtection="1">
      <alignment horizontal="center"/>
      <protection locked="0"/>
    </xf>
    <xf numFmtId="49" fontId="13" fillId="0" borderId="7" xfId="0" applyNumberFormat="1" applyFont="1" applyFill="1" applyBorder="1" applyAlignment="1" applyProtection="1">
      <alignment horizontal="center"/>
      <protection locked="0"/>
    </xf>
  </cellXfs>
  <cellStyles count="8">
    <cellStyle name="20 % - Accent5" xfId="4" builtinId="46"/>
    <cellStyle name="20 % - Accent6" xfId="6" builtinId="50"/>
    <cellStyle name="Accent5" xfId="3" builtinId="45"/>
    <cellStyle name="Accent6" xfId="5" builtinId="49"/>
    <cellStyle name="Milliers" xfId="7" builtinId="3"/>
    <cellStyle name="Monétaire" xfId="1" builtinId="4"/>
    <cellStyle name="Normal" xfId="0" builtinId="0"/>
    <cellStyle name="Total" xfId="2" builtinId="25"/>
  </cellStyles>
  <dxfs count="24">
    <dxf>
      <numFmt numFmtId="34" formatCode="_ * #,##0.00_)\ &quot;$&quot;_ ;_ * \(#,##0.00\)\ &quot;$&quot;_ ;_ * &quot;-&quot;??_)\ &quot;$&quot;_ ;_ @_ "/>
      <fill>
        <patternFill patternType="solid">
          <fgColor indexed="64"/>
          <bgColor theme="8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numFmt numFmtId="34" formatCode="_ * #,##0.00_)\ &quot;$&quot;_ ;_ * \(#,##0.00\)\ &quot;$&quot;_ ;_ * &quot;-&quot;??_)\ &quot;$&quot;_ ;_ @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34" formatCode="_ * #,##0.00_)\ &quot;$&quot;_ ;_ * \(#,##0.00\)\ &quot;$&quot;_ ;_ * &quot;-&quot;??_)\ &quot;$&quot;_ ;_ @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34" formatCode="_ * #,##0.00_)\ &quot;$&quot;_ ;_ * \(#,##0.00\)\ &quot;$&quot;_ ;_ * &quot;-&quot;??_)\ &quot;$&quot;_ ;_ @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 * #,##0.00_)\ &quot;$&quot;_ ;_ * \(#,##0.00\)\ &quot;$&quot;_ ;_ * &quot;-&quot;??_)\ &quot;$&quot;_ ;_ @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 * #,##0.00_)\ &quot;$&quot;_ ;_ * \(#,##0.00\)\ &quot;$&quot;_ ;_ * &quot;-&quot;??_)\ &quot;$&quot;_ ;_ @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numFmt numFmtId="34" formatCode="_ * #,##0.00_)\ &quot;$&quot;_ ;_ * \(#,##0.00\)\ &quot;$&quot;_ ;_ * &quot;-&quot;??_)\ &quot;$&quot;_ ;_ @_ "/>
      <fill>
        <patternFill patternType="solid">
          <fgColor indexed="64"/>
          <bgColor theme="8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numFmt numFmtId="34" formatCode="_ * #,##0.00_)\ &quot;$&quot;_ ;_ * \(#,##0.00\)\ &quot;$&quot;_ ;_ * &quot;-&quot;??_)\ &quot;$&quot;_ ;_ @_ "/>
      <fill>
        <patternFill patternType="solid">
          <fgColor indexed="64"/>
          <bgColor theme="8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 * #,##0.00_)\ &quot;$&quot;_ ;_ * \(#,##0.00\)\ &quot;$&quot;_ ;_ * &quot;-&quot;??_)\ &quot;$&quot;_ ;_ @_ "/>
      <fill>
        <patternFill patternType="solid">
          <fgColor indexed="64"/>
          <bgColor theme="8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64" formatCode="_ * #,##0.00_)_ ;_ * \(#,##0.00\)_ ;_ * &quot;-&quot;??_)_ ;_ @_ "/>
      <fill>
        <patternFill patternType="solid">
          <fgColor indexed="64"/>
          <bgColor theme="8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 * #,##0.00_)_ ;_ * \(#,##0.00\)_ ;_ * &quot;-&quot;??_)_ ;_ @_ "/>
      <fill>
        <patternFill patternType="solid">
          <fgColor indexed="64"/>
          <bgColor theme="8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border outline="0"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au2" displayName="Tableau2" ref="C11:G186" totalsRowShown="0" headerRowDxfId="23" dataDxfId="21" headerRowBorderDxfId="22" tableBorderDxfId="20" totalsRowBorderDxfId="19" headerRowCellStyle="Accent5">
  <autoFilter ref="C11:G186" xr:uid="{00000000-0009-0000-0100-000002000000}"/>
  <tableColumns count="5">
    <tableColumn id="1" xr3:uid="{00000000-0010-0000-0000-000001000000}" name="Nombre d'employés" dataDxfId="18" dataCellStyle="Milliers">
      <calculatedColumnFormula>IF($B12&gt;0,COUNTIF('Liste par employé'!$H$9:$H$183,$B12),"")</calculatedColumnFormula>
    </tableColumn>
    <tableColumn id="2" xr3:uid="{00000000-0010-0000-0000-000002000000}" name="Total des heures travaillées " dataDxfId="17">
      <calculatedColumnFormula>IF(B12&gt;0,SUMIF('Liste par employé'!$H$9:$H$184,$B12,'Liste par employé'!$E$9:$E$184),0)</calculatedColumnFormula>
    </tableColumn>
    <tableColumn id="3" xr3:uid="{00000000-0010-0000-0000-000003000000}" name="Montant réclamé à titre de MAES" dataDxfId="16" dataCellStyle="Monétaire">
      <calculatedColumnFormula>B12*D12</calculatedColumnFormula>
    </tableColumn>
    <tableColumn id="4" xr3:uid="{00000000-0010-0000-0000-000004000000}" name="Charges sociales" dataDxfId="15" dataCellStyle="20 % - Accent5">
      <calculatedColumnFormula>E12*0.223</calculatedColumnFormula>
    </tableColumn>
    <tableColumn id="5" xr3:uid="{00000000-0010-0000-0000-000005000000}" name="Total réclamé" dataDxfId="14">
      <calculatedColumnFormula>F12+E12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eau1" displayName="Tableau1" ref="B8:J183" totalsRowShown="0" headerRowDxfId="13" dataDxfId="11" headerRowBorderDxfId="12" tableBorderDxfId="10" totalsRowBorderDxfId="9" headerRowCellStyle="Accent5" dataCellStyle="20 % - Accent5">
  <autoFilter ref="B8:J183" xr:uid="{00000000-0009-0000-0100-000001000000}"/>
  <tableColumns count="9">
    <tableColumn id="1" xr3:uid="{00000000-0010-0000-0100-000001000000}" name="No d'employé 1" dataDxfId="8"/>
    <tableColumn id="2" xr3:uid="{00000000-0010-0000-0100-000002000000}" name="Titre d'emploi" dataDxfId="7"/>
    <tableColumn id="3" xr3:uid="{00000000-0010-0000-0100-000003000000}" name="Taux horaire " dataDxfId="6" dataCellStyle="Monétaire"/>
    <tableColumn id="9" xr3:uid="{00000000-0010-0000-0100-000009000000}" name="Heures travaillées" dataDxfId="5" dataCellStyle="Monétaire"/>
    <tableColumn id="6" xr3:uid="{00000000-0010-0000-0100-000006000000}" name="Prime limite maximale" dataDxfId="4" dataCellStyle="Monétaire"/>
    <tableColumn id="4" xr3:uid="{00000000-0010-0000-0100-000004000000}" name="Plafond applicable " dataDxfId="3" dataCellStyle="Monétaire">
      <calculatedColumnFormula>IF(NOT(ISBLANK(D9)),'Liste par employé'!$H$5,0)</calculatedColumnFormula>
    </tableColumn>
    <tableColumn id="5" xr3:uid="{00000000-0010-0000-0100-000005000000}" name="Prime MAES applicable " dataDxfId="2" dataCellStyle="Monétaire">
      <calculatedColumnFormula>MAX(MIN(G9-D9,F9,$H$4),0)</calculatedColumnFormula>
    </tableColumn>
    <tableColumn id="7" xr3:uid="{00000000-0010-0000-0100-000007000000}" name="Total" dataDxfId="1" dataCellStyle="20 % - Accent5">
      <calculatedColumnFormula>E9*H9</calculatedColumnFormula>
    </tableColumn>
    <tableColumn id="8" xr3:uid="{00000000-0010-0000-0100-000008000000}" name="Charges sociales" dataDxfId="0">
      <calculatedColumnFormula>ROUND(I9*0.223,2)</calculatedColumnFormula>
    </tableColumn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191"/>
  <sheetViews>
    <sheetView showGridLines="0" zoomScaleNormal="100" workbookViewId="0">
      <pane ySplit="11" topLeftCell="A51" activePane="bottomLeft" state="frozen"/>
      <selection pane="bottomLeft" activeCell="A51" sqref="A51"/>
    </sheetView>
  </sheetViews>
  <sheetFormatPr baseColWidth="10" defaultColWidth="8.88671875" defaultRowHeight="14.4" x14ac:dyDescent="0.3"/>
  <cols>
    <col min="1" max="1" width="4.6640625" style="10" customWidth="1"/>
    <col min="2" max="2" width="27.6640625" style="10" customWidth="1"/>
    <col min="3" max="3" width="23.33203125" style="10" bestFit="1" customWidth="1"/>
    <col min="4" max="4" width="29.33203125" style="9" bestFit="1" customWidth="1"/>
    <col min="5" max="5" width="34.33203125" style="10" customWidth="1"/>
    <col min="6" max="6" width="19.44140625" style="10" bestFit="1" customWidth="1"/>
    <col min="7" max="7" width="17.109375" style="10" bestFit="1" customWidth="1"/>
    <col min="8" max="8" width="18" style="10" customWidth="1"/>
    <col min="9" max="16384" width="8.88671875" style="10"/>
  </cols>
  <sheetData>
    <row r="2" spans="2:8" ht="25.8" x14ac:dyDescent="0.5">
      <c r="D2" s="58" t="s">
        <v>27</v>
      </c>
    </row>
    <row r="3" spans="2:8" ht="18" x14ac:dyDescent="0.3">
      <c r="B3" s="12" t="s">
        <v>17</v>
      </c>
      <c r="C3" s="63" t="str">
        <f>CONCATENATE(IF(NOT(ISBLANK('Liste par employé'!C3)),'Liste par employé'!C3,"--"))</f>
        <v>--</v>
      </c>
      <c r="D3" s="60"/>
      <c r="E3" s="60"/>
      <c r="F3" s="60"/>
      <c r="G3" s="60"/>
      <c r="H3" s="60"/>
    </row>
    <row r="4" spans="2:8" ht="18" x14ac:dyDescent="0.35">
      <c r="B4" s="12" t="s">
        <v>11</v>
      </c>
      <c r="C4" s="63" t="str">
        <f>CONCATENATE(IF(NOT(ISBLANK('Liste par employé'!C4)),'Liste par employé'!C4,"--"))</f>
        <v>--</v>
      </c>
      <c r="D4" s="61"/>
      <c r="E4" s="60"/>
      <c r="F4" s="60"/>
      <c r="G4" s="60"/>
      <c r="H4" s="60"/>
    </row>
    <row r="5" spans="2:8" ht="18" x14ac:dyDescent="0.35">
      <c r="B5" s="12" t="s">
        <v>12</v>
      </c>
      <c r="C5" s="63" t="str">
        <f>CONCATENATE(IF(NOT(ISBLANK('Liste par employé'!C5)),'Liste par employé'!C5,"--"))</f>
        <v>--</v>
      </c>
      <c r="D5" s="61"/>
      <c r="E5" s="60"/>
      <c r="F5" s="60"/>
      <c r="G5" s="60"/>
      <c r="H5" s="60"/>
    </row>
    <row r="6" spans="2:8" ht="18" x14ac:dyDescent="0.35">
      <c r="B6" s="59"/>
      <c r="C6" s="61"/>
      <c r="D6" s="61"/>
      <c r="E6" s="60"/>
      <c r="F6" s="60"/>
      <c r="G6" s="60"/>
      <c r="H6" s="60"/>
    </row>
    <row r="7" spans="2:8" x14ac:dyDescent="0.3">
      <c r="B7" s="67" t="s">
        <v>5</v>
      </c>
      <c r="C7" s="68"/>
      <c r="D7" s="10"/>
    </row>
    <row r="8" spans="2:8" x14ac:dyDescent="0.3">
      <c r="B8" s="11" t="s">
        <v>21</v>
      </c>
      <c r="C8" s="11" t="s">
        <v>22</v>
      </c>
      <c r="D8" s="11" t="s">
        <v>24</v>
      </c>
      <c r="E8" s="11" t="s">
        <v>23</v>
      </c>
      <c r="F8" s="11" t="s">
        <v>25</v>
      </c>
    </row>
    <row r="9" spans="2:8" x14ac:dyDescent="0.3">
      <c r="B9" s="54">
        <f>'Liste par employé'!$I$3</f>
        <v>0</v>
      </c>
      <c r="C9" s="54">
        <f>'Liste par employé'!$J$3</f>
        <v>0</v>
      </c>
      <c r="D9" s="56">
        <f>C188</f>
        <v>0</v>
      </c>
      <c r="E9" s="55">
        <f>D188</f>
        <v>0</v>
      </c>
      <c r="F9" s="57">
        <f>E188</f>
        <v>0</v>
      </c>
    </row>
    <row r="10" spans="2:8" x14ac:dyDescent="0.3">
      <c r="F10" s="39"/>
    </row>
    <row r="11" spans="2:8" s="40" customFormat="1" x14ac:dyDescent="0.3">
      <c r="B11" s="41" t="s">
        <v>7</v>
      </c>
      <c r="C11" s="42" t="s">
        <v>14</v>
      </c>
      <c r="D11" s="43" t="s">
        <v>4</v>
      </c>
      <c r="E11" s="43" t="s">
        <v>8</v>
      </c>
      <c r="F11" s="43" t="s">
        <v>15</v>
      </c>
      <c r="G11" s="44" t="s">
        <v>9</v>
      </c>
    </row>
    <row r="12" spans="2:8" x14ac:dyDescent="0.3">
      <c r="B12" s="66" cm="1">
        <f t="array" ref="B1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employé'!$H$9)+1),ROWS($B$12:B12))),0)</f>
        <v>0</v>
      </c>
      <c r="C12" s="45" t="str">
        <f>IF($B12&gt;0,COUNTIF('Liste par employé'!$H$9:$H$183,$B12),"")</f>
        <v/>
      </c>
      <c r="D12" s="46">
        <f>IF(B12&gt;0,SUMIF('Liste par employé'!$H$9:$H$184,$B12,'Liste par employé'!$E$9:$E$184),0)</f>
        <v>0</v>
      </c>
      <c r="E12" s="7">
        <f>B12*D12</f>
        <v>0</v>
      </c>
      <c r="F12" s="47">
        <f t="shared" ref="F12:F37" si="0">E12*0.223</f>
        <v>0</v>
      </c>
      <c r="G12" s="28">
        <f>F12+E12</f>
        <v>0</v>
      </c>
    </row>
    <row r="13" spans="2:8" x14ac:dyDescent="0.3">
      <c r="B13" s="66" cm="1">
        <f t="array" ref="B1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employé'!$H$9)+1),ROWS($B$12:B13))),0)</f>
        <v>0</v>
      </c>
      <c r="C13" s="45" t="str">
        <f>IF($B13&gt;0,COUNTIF('Liste par employé'!$H$9:$H$183,$B13),"")</f>
        <v/>
      </c>
      <c r="D13" s="46">
        <f>IF(B13&gt;0,SUMIF('Liste par employé'!$H$9:$H$184,$B13,'Liste par employé'!$E$9:$E$184),0)</f>
        <v>0</v>
      </c>
      <c r="E13" s="7">
        <f t="shared" ref="E13:E30" si="1">B13*D13</f>
        <v>0</v>
      </c>
      <c r="F13" s="47">
        <f t="shared" si="0"/>
        <v>0</v>
      </c>
      <c r="G13" s="28">
        <f t="shared" ref="G13:G14" si="2">F13+E13</f>
        <v>0</v>
      </c>
    </row>
    <row r="14" spans="2:8" x14ac:dyDescent="0.3">
      <c r="B14" s="66" cm="1">
        <f t="array" ref="B1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employé'!$H$9)+1),ROWS($B$12:B14))),0)</f>
        <v>0</v>
      </c>
      <c r="C14" s="45" t="str">
        <f>IF($B14&gt;0,COUNTIF('Liste par employé'!$H$9:$H$183,$B14),"")</f>
        <v/>
      </c>
      <c r="D14" s="46">
        <f>IF(B14&gt;0,SUMIF('Liste par employé'!$H$9:$H$184,$B14,'Liste par employé'!$E$9:$E$184),0)</f>
        <v>0</v>
      </c>
      <c r="E14" s="7">
        <f t="shared" si="1"/>
        <v>0</v>
      </c>
      <c r="F14" s="47">
        <f t="shared" si="0"/>
        <v>0</v>
      </c>
      <c r="G14" s="28">
        <f t="shared" si="2"/>
        <v>0</v>
      </c>
    </row>
    <row r="15" spans="2:8" x14ac:dyDescent="0.3">
      <c r="B15" s="66" cm="1">
        <f t="array" ref="B1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employé'!$H$9)+1),ROWS($B$12:B15))),0)</f>
        <v>0</v>
      </c>
      <c r="C15" s="45" t="str">
        <f>IF($B15&gt;0,COUNTIF('Liste par employé'!$H$9:$H$183,$B15),"")</f>
        <v/>
      </c>
      <c r="D15" s="46">
        <f>IF(B15&gt;0,SUMIF('Liste par employé'!$H$9:$H$184,$B15,'Liste par employé'!$E$9:$E$184),0)</f>
        <v>0</v>
      </c>
      <c r="E15" s="7">
        <f t="shared" si="1"/>
        <v>0</v>
      </c>
      <c r="F15" s="47">
        <f t="shared" si="0"/>
        <v>0</v>
      </c>
      <c r="G15" s="28">
        <f t="shared" ref="G15:G30" si="3">F15+E15</f>
        <v>0</v>
      </c>
    </row>
    <row r="16" spans="2:8" x14ac:dyDescent="0.3">
      <c r="B16" s="66" cm="1">
        <f t="array" ref="B1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employé'!$H$9)+1),ROWS($B$12:B16))),0)</f>
        <v>0</v>
      </c>
      <c r="C16" s="45" t="str">
        <f>IF($B16&gt;0,COUNTIF('Liste par employé'!$H$9:$H$183,$B16),"")</f>
        <v/>
      </c>
      <c r="D16" s="46">
        <f>IF(B16&gt;0,SUMIF('Liste par employé'!$H$9:$H$184,$B16,'Liste par employé'!$E$9:$E$184),0)</f>
        <v>0</v>
      </c>
      <c r="E16" s="7">
        <f t="shared" si="1"/>
        <v>0</v>
      </c>
      <c r="F16" s="47">
        <f t="shared" si="0"/>
        <v>0</v>
      </c>
      <c r="G16" s="28">
        <f t="shared" si="3"/>
        <v>0</v>
      </c>
    </row>
    <row r="17" spans="2:7" x14ac:dyDescent="0.3">
      <c r="B17" s="66" cm="1">
        <f t="array" ref="B17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employé'!$H$9)+1),ROWS($B$12:B17))),0)</f>
        <v>0</v>
      </c>
      <c r="C17" s="45" t="str">
        <f>IF($B17&gt;0,COUNTIF('Liste par employé'!$H$9:$H$183,$B17),"")</f>
        <v/>
      </c>
      <c r="D17" s="46">
        <f>IF(B17&gt;0,SUMIF('Liste par employé'!$H$9:$H$184,$B17,'Liste par employé'!$E$9:$E$184),0)</f>
        <v>0</v>
      </c>
      <c r="E17" s="7">
        <f t="shared" si="1"/>
        <v>0</v>
      </c>
      <c r="F17" s="47">
        <f t="shared" si="0"/>
        <v>0</v>
      </c>
      <c r="G17" s="28">
        <f t="shared" si="3"/>
        <v>0</v>
      </c>
    </row>
    <row r="18" spans="2:7" x14ac:dyDescent="0.3">
      <c r="B18" s="66" cm="1">
        <f t="array" ref="B18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employé'!$H$9)+1),ROWS($B$12:B18))))),INDEX('Liste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employé'!$H$9)+1),ROWS($B$12:B18))),0)</f>
        <v>0</v>
      </c>
      <c r="C18" s="45" t="str">
        <f>IF($B18&gt;0,COUNTIF('Liste par employé'!$H$9:$H$183,$B18),"")</f>
        <v/>
      </c>
      <c r="D18" s="46">
        <f>IF(B18&gt;0,SUMIF('Liste par employé'!$H$9:$H$184,$B18,'Liste par employé'!$E$9:$E$184),0)</f>
        <v>0</v>
      </c>
      <c r="E18" s="7">
        <f t="shared" si="1"/>
        <v>0</v>
      </c>
      <c r="F18" s="47">
        <f t="shared" si="0"/>
        <v>0</v>
      </c>
      <c r="G18" s="28">
        <f t="shared" si="3"/>
        <v>0</v>
      </c>
    </row>
    <row r="19" spans="2:7" x14ac:dyDescent="0.3">
      <c r="B19" s="66" cm="1">
        <f t="array" ref="B19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employé'!$H$9)+1),ROWS($B$12:B19))))),INDEX('Liste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employé'!$H$9)+1),ROWS($B$12:B19))),0)</f>
        <v>0</v>
      </c>
      <c r="C19" s="45" t="str">
        <f>IF($B19&gt;0,COUNTIF('Liste par employé'!$H$9:$H$183,$B19),"")</f>
        <v/>
      </c>
      <c r="D19" s="46">
        <f>IF(B19&gt;0,SUMIF('Liste par employé'!$H$9:$H$184,$B19,'Liste par employé'!$E$9:$E$184),0)</f>
        <v>0</v>
      </c>
      <c r="E19" s="7">
        <f t="shared" si="1"/>
        <v>0</v>
      </c>
      <c r="F19" s="47">
        <f t="shared" si="0"/>
        <v>0</v>
      </c>
      <c r="G19" s="28">
        <f t="shared" si="3"/>
        <v>0</v>
      </c>
    </row>
    <row r="20" spans="2:7" x14ac:dyDescent="0.3">
      <c r="B20" s="66" cm="1">
        <f t="array" ref="B20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employé'!$H$9)+1),ROWS($B$12:B20))))),INDEX('Liste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employé'!$H$9)+1),ROWS($B$12:B20))),0)</f>
        <v>0</v>
      </c>
      <c r="C20" s="45" t="str">
        <f>IF($B20&gt;0,COUNTIF('Liste par employé'!$H$9:$H$183,$B20),"")</f>
        <v/>
      </c>
      <c r="D20" s="46">
        <f>IF(B20&gt;0,SUMIF('Liste par employé'!$H$9:$H$184,$B20,'Liste par employé'!$E$9:$E$184),0)</f>
        <v>0</v>
      </c>
      <c r="E20" s="7">
        <f t="shared" si="1"/>
        <v>0</v>
      </c>
      <c r="F20" s="47">
        <f t="shared" si="0"/>
        <v>0</v>
      </c>
      <c r="G20" s="28">
        <f t="shared" si="3"/>
        <v>0</v>
      </c>
    </row>
    <row r="21" spans="2:7" x14ac:dyDescent="0.3">
      <c r="B21" s="66" cm="1">
        <f t="array" ref="B21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employé'!$H$9)+1),ROWS($B$12:B21))))),INDEX('Liste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employé'!$H$9)+1),ROWS($B$12:B21))),0)</f>
        <v>0</v>
      </c>
      <c r="C21" s="45" t="str">
        <f>IF($B21&gt;0,COUNTIF('Liste par employé'!$H$9:$H$183,$B21),"")</f>
        <v/>
      </c>
      <c r="D21" s="46">
        <f>IF(B21&gt;0,SUMIF('Liste par employé'!$H$9:$H$184,$B21,'Liste par employé'!$E$9:$E$184),0)</f>
        <v>0</v>
      </c>
      <c r="E21" s="7">
        <f t="shared" si="1"/>
        <v>0</v>
      </c>
      <c r="F21" s="47">
        <f t="shared" si="0"/>
        <v>0</v>
      </c>
      <c r="G21" s="28">
        <f t="shared" si="3"/>
        <v>0</v>
      </c>
    </row>
    <row r="22" spans="2:7" x14ac:dyDescent="0.3">
      <c r="B22" s="66" cm="1">
        <f t="array" ref="B2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employé'!$H$9)+1),ROWS($B$12:B22))),0)</f>
        <v>0</v>
      </c>
      <c r="C22" s="45" t="str">
        <f>IF($B22&gt;0,COUNTIF('Liste par employé'!$H$9:$H$183,$B22),"")</f>
        <v/>
      </c>
      <c r="D22" s="46">
        <f>IF(B22&gt;0,SUMIF('Liste par employé'!$H$9:$H$184,$B22,'Liste par employé'!$E$9:$E$184),0)</f>
        <v>0</v>
      </c>
      <c r="E22" s="7">
        <f t="shared" si="1"/>
        <v>0</v>
      </c>
      <c r="F22" s="47">
        <f t="shared" si="0"/>
        <v>0</v>
      </c>
      <c r="G22" s="28">
        <f t="shared" si="3"/>
        <v>0</v>
      </c>
    </row>
    <row r="23" spans="2:7" x14ac:dyDescent="0.3">
      <c r="B23" s="66" cm="1">
        <f t="array" ref="B2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employé'!$H$9)+1),ROWS($B$12:B23))),0)</f>
        <v>0</v>
      </c>
      <c r="C23" s="45" t="str">
        <f>IF($B23&gt;0,COUNTIF('Liste par employé'!$H$9:$H$183,$B23),"")</f>
        <v/>
      </c>
      <c r="D23" s="46">
        <f>IF(B23&gt;0,SUMIF('Liste par employé'!$H$9:$H$184,$B23,'Liste par employé'!$E$9:$E$184),0)</f>
        <v>0</v>
      </c>
      <c r="E23" s="7">
        <f t="shared" si="1"/>
        <v>0</v>
      </c>
      <c r="F23" s="47">
        <f t="shared" si="0"/>
        <v>0</v>
      </c>
      <c r="G23" s="28">
        <f t="shared" si="3"/>
        <v>0</v>
      </c>
    </row>
    <row r="24" spans="2:7" x14ac:dyDescent="0.3">
      <c r="B24" s="66" cm="1">
        <f t="array" ref="B2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employé'!$H$9)+1),ROWS($B$12:B24))),0)</f>
        <v>0</v>
      </c>
      <c r="C24" s="45" t="str">
        <f>IF($B24&gt;0,COUNTIF('Liste par employé'!$H$9:$H$183,$B24),"")</f>
        <v/>
      </c>
      <c r="D24" s="46">
        <f>IF(B24&gt;0,SUMIF('Liste par employé'!$H$9:$H$184,$B24,'Liste par employé'!$E$9:$E$184),0)</f>
        <v>0</v>
      </c>
      <c r="E24" s="7">
        <f t="shared" si="1"/>
        <v>0</v>
      </c>
      <c r="F24" s="47">
        <f t="shared" si="0"/>
        <v>0</v>
      </c>
      <c r="G24" s="28">
        <f t="shared" si="3"/>
        <v>0</v>
      </c>
    </row>
    <row r="25" spans="2:7" x14ac:dyDescent="0.3">
      <c r="B25" s="66" cm="1">
        <f t="array" ref="B2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employé'!$H$9)+1),ROWS($B$12:B25))),0)</f>
        <v>0</v>
      </c>
      <c r="C25" s="45" t="str">
        <f>IF($B25&gt;0,COUNTIF('Liste par employé'!$H$9:$H$183,$B25),"")</f>
        <v/>
      </c>
      <c r="D25" s="46">
        <f>IF(B25&gt;0,SUMIF('Liste par employé'!$H$9:$H$184,$B25,'Liste par employé'!$E$9:$E$184),0)</f>
        <v>0</v>
      </c>
      <c r="E25" s="7">
        <f t="shared" si="1"/>
        <v>0</v>
      </c>
      <c r="F25" s="47">
        <f t="shared" si="0"/>
        <v>0</v>
      </c>
      <c r="G25" s="28">
        <f t="shared" si="3"/>
        <v>0</v>
      </c>
    </row>
    <row r="26" spans="2:7" x14ac:dyDescent="0.3">
      <c r="B26" s="66" cm="1">
        <f t="array" ref="B2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employé'!$H$9)+1),ROWS($B$12:B26))),0)</f>
        <v>0</v>
      </c>
      <c r="C26" s="45" t="str">
        <f>IF($B26&gt;0,COUNTIF('Liste par employé'!$H$9:$H$183,$B26),"")</f>
        <v/>
      </c>
      <c r="D26" s="46">
        <f>IF(B26&gt;0,SUMIF('Liste par employé'!$H$9:$H$184,$B26,'Liste par employé'!$E$9:$E$184),0)</f>
        <v>0</v>
      </c>
      <c r="E26" s="7">
        <f t="shared" si="1"/>
        <v>0</v>
      </c>
      <c r="F26" s="47">
        <f>E26*0.223</f>
        <v>0</v>
      </c>
      <c r="G26" s="28">
        <f>F26+E26</f>
        <v>0</v>
      </c>
    </row>
    <row r="27" spans="2:7" x14ac:dyDescent="0.3">
      <c r="B27" s="66" cm="1">
        <f t="array" ref="B27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employé'!$H$9)+1),ROWS($B$12:B27))))),INDEX('Liste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employé'!$H$9)+1),ROWS($B$12:B27))),0)</f>
        <v>0</v>
      </c>
      <c r="C27" s="45" t="str">
        <f>IF($B27&gt;0,COUNTIF('Liste par employé'!$H$9:$H$183,$B27),"")</f>
        <v/>
      </c>
      <c r="D27" s="46">
        <f>IF(B27&gt;0,SUMIF('Liste par employé'!$H$9:$H$184,$B27,'Liste par employé'!$E$9:$E$184),0)</f>
        <v>0</v>
      </c>
      <c r="E27" s="7">
        <f t="shared" si="1"/>
        <v>0</v>
      </c>
      <c r="F27" s="47">
        <f t="shared" si="0"/>
        <v>0</v>
      </c>
      <c r="G27" s="28">
        <f t="shared" si="3"/>
        <v>0</v>
      </c>
    </row>
    <row r="28" spans="2:7" x14ac:dyDescent="0.3">
      <c r="B28" s="66" cm="1">
        <f t="array" ref="B28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employé'!$H$9)+1),ROWS($B$12:B28))))),INDEX('Liste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employé'!$H$9)+1),ROWS($B$12:B28))),0)</f>
        <v>0</v>
      </c>
      <c r="C28" s="45" t="str">
        <f>IF($B28&gt;0,COUNTIF('Liste par employé'!$H$9:$H$183,$B28),"")</f>
        <v/>
      </c>
      <c r="D28" s="46">
        <f>IF(B28&gt;0,SUMIF('Liste par employé'!$H$9:$H$184,$B28,'Liste par employé'!$E$9:$E$184),0)</f>
        <v>0</v>
      </c>
      <c r="E28" s="7">
        <f>B28*D28</f>
        <v>0</v>
      </c>
      <c r="F28" s="47">
        <f t="shared" si="0"/>
        <v>0</v>
      </c>
      <c r="G28" s="28">
        <f t="shared" si="3"/>
        <v>0</v>
      </c>
    </row>
    <row r="29" spans="2:7" x14ac:dyDescent="0.3">
      <c r="B29" s="66" cm="1">
        <f t="array" ref="B29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employé'!$H$9)+1),ROWS($B$12:B29))))),INDEX('Liste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employé'!$H$9)+1),ROWS($B$12:B29))),0)</f>
        <v>0</v>
      </c>
      <c r="C29" s="45" t="str">
        <f>IF($B29&gt;0,COUNTIF('Liste par employé'!$H$9:$H$183,$B29),"")</f>
        <v/>
      </c>
      <c r="D29" s="46">
        <f>IF(B29&gt;0,SUMIF('Liste par employé'!$H$9:$H$184,$B29,'Liste par employé'!$E$9:$E$184),0)</f>
        <v>0</v>
      </c>
      <c r="E29" s="7">
        <f t="shared" si="1"/>
        <v>0</v>
      </c>
      <c r="F29" s="47">
        <f t="shared" si="0"/>
        <v>0</v>
      </c>
      <c r="G29" s="28">
        <f t="shared" si="3"/>
        <v>0</v>
      </c>
    </row>
    <row r="30" spans="2:7" x14ac:dyDescent="0.3">
      <c r="B30" s="66" cm="1">
        <f t="array" ref="B30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employé'!$H$9)+1),ROWS($B$12:B30))))),INDEX('Liste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employé'!$H$9)+1),ROWS($B$12:B30))),0)</f>
        <v>0</v>
      </c>
      <c r="C30" s="45" t="str">
        <f>IF($B30&gt;0,COUNTIF('Liste par employé'!$H$9:$H$183,$B30),"")</f>
        <v/>
      </c>
      <c r="D30" s="46">
        <f>IF(B30&gt;0,SUMIF('Liste par employé'!$H$9:$H$184,$B30,'Liste par employé'!$E$9:$E$184),0)</f>
        <v>0</v>
      </c>
      <c r="E30" s="7">
        <f t="shared" si="1"/>
        <v>0</v>
      </c>
      <c r="F30" s="47">
        <f t="shared" si="0"/>
        <v>0</v>
      </c>
      <c r="G30" s="28">
        <f t="shared" si="3"/>
        <v>0</v>
      </c>
    </row>
    <row r="31" spans="2:7" x14ac:dyDescent="0.3">
      <c r="B31" s="66" cm="1">
        <f t="array" ref="B31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employé'!$H$9)+1),ROWS($B$12:B31))))),INDEX('Liste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employé'!$H$9)+1),ROWS($B$12:B31))),0)</f>
        <v>0</v>
      </c>
      <c r="C31" s="45" t="str">
        <f>IF($B31&gt;0,COUNTIF('Liste par employé'!$H$9:$H$183,$B31),"")</f>
        <v/>
      </c>
      <c r="D31" s="46">
        <f>IF(B31&gt;0,SUMIF('Liste par employé'!$H$9:$H$184,$B31,'Liste par employé'!$E$9:$E$184),0)</f>
        <v>0</v>
      </c>
      <c r="E31" s="7">
        <f t="shared" ref="E31:E36" si="4">B31*D31</f>
        <v>0</v>
      </c>
      <c r="F31" s="47">
        <f t="shared" si="0"/>
        <v>0</v>
      </c>
      <c r="G31" s="28">
        <f t="shared" ref="G31:G37" si="5">F31+E31</f>
        <v>0</v>
      </c>
    </row>
    <row r="32" spans="2:7" x14ac:dyDescent="0.3">
      <c r="B32" s="66" cm="1">
        <f t="array" ref="B3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employé'!$H$9)+1),ROWS($B$12:B32))),0)</f>
        <v>0</v>
      </c>
      <c r="C32" s="45" t="str">
        <f>IF($B32&gt;0,COUNTIF('Liste par employé'!$H$9:$H$183,$B32),"")</f>
        <v/>
      </c>
      <c r="D32" s="46">
        <f>IF(B32&gt;0,SUMIF('Liste par employé'!$H$9:$H$184,$B32,'Liste par employé'!$E$9:$E$184),0)</f>
        <v>0</v>
      </c>
      <c r="E32" s="7">
        <f t="shared" si="4"/>
        <v>0</v>
      </c>
      <c r="F32" s="47">
        <f t="shared" si="0"/>
        <v>0</v>
      </c>
      <c r="G32" s="28">
        <f t="shared" si="5"/>
        <v>0</v>
      </c>
    </row>
    <row r="33" spans="2:7" x14ac:dyDescent="0.3">
      <c r="B33" s="66" cm="1">
        <f t="array" ref="B3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employé'!$H$9)+1),ROWS($B$12:B33))),0)</f>
        <v>0</v>
      </c>
      <c r="C33" s="45" t="str">
        <f>IF($B33&gt;0,COUNTIF('Liste par employé'!$H$9:$H$183,$B33),"")</f>
        <v/>
      </c>
      <c r="D33" s="46">
        <f>IF(B33&gt;0,SUMIF('Liste par employé'!$H$9:$H$184,$B33,'Liste par employé'!$E$9:$E$184),0)</f>
        <v>0</v>
      </c>
      <c r="E33" s="7">
        <f t="shared" si="4"/>
        <v>0</v>
      </c>
      <c r="F33" s="47">
        <f t="shared" si="0"/>
        <v>0</v>
      </c>
      <c r="G33" s="28">
        <f t="shared" si="5"/>
        <v>0</v>
      </c>
    </row>
    <row r="34" spans="2:7" x14ac:dyDescent="0.3">
      <c r="B34" s="66" cm="1">
        <f t="array" ref="B3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employé'!$H$9)+1),ROWS($B$12:B34))),0)</f>
        <v>0</v>
      </c>
      <c r="C34" s="45" t="str">
        <f>IF($B34&gt;0,COUNTIF('Liste par employé'!$H$9:$H$183,$B34),"")</f>
        <v/>
      </c>
      <c r="D34" s="46">
        <f>IF(B34&gt;0,SUMIF('Liste par employé'!$H$9:$H$184,$B34,'Liste par employé'!$E$9:$E$184),0)</f>
        <v>0</v>
      </c>
      <c r="E34" s="7">
        <f t="shared" si="4"/>
        <v>0</v>
      </c>
      <c r="F34" s="47">
        <f t="shared" si="0"/>
        <v>0</v>
      </c>
      <c r="G34" s="28">
        <f t="shared" si="5"/>
        <v>0</v>
      </c>
    </row>
    <row r="35" spans="2:7" x14ac:dyDescent="0.3">
      <c r="B35" s="66" cm="1">
        <f t="array" ref="B3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employé'!$H$9)+1),ROWS($B$12:B35))),0)</f>
        <v>0</v>
      </c>
      <c r="C35" s="45" t="str">
        <f>IF($B35&gt;0,COUNTIF('Liste par employé'!$H$9:$H$183,$B35),"")</f>
        <v/>
      </c>
      <c r="D35" s="46">
        <f>IF(B35&gt;0,SUMIF('Liste par employé'!$H$9:$H$184,$B35,'Liste par employé'!$E$9:$E$184),0)</f>
        <v>0</v>
      </c>
      <c r="E35" s="7">
        <f t="shared" si="4"/>
        <v>0</v>
      </c>
      <c r="F35" s="47">
        <f t="shared" si="0"/>
        <v>0</v>
      </c>
      <c r="G35" s="28">
        <f t="shared" si="5"/>
        <v>0</v>
      </c>
    </row>
    <row r="36" spans="2:7" x14ac:dyDescent="0.3">
      <c r="B36" s="66" cm="1">
        <f t="array" ref="B3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employé'!$H$9)+1),ROWS($B$12:B36))),0)</f>
        <v>0</v>
      </c>
      <c r="C36" s="45" t="str">
        <f>IF($B36&gt;0,COUNTIF('Liste par employé'!$H$9:$H$183,$B36),"")</f>
        <v/>
      </c>
      <c r="D36" s="46">
        <f>IF(B36&gt;0,SUMIF('Liste par employé'!$H$9:$H$184,$B36,'Liste par employé'!$E$9:$E$184),0)</f>
        <v>0</v>
      </c>
      <c r="E36" s="7">
        <f t="shared" si="4"/>
        <v>0</v>
      </c>
      <c r="F36" s="47">
        <f t="shared" si="0"/>
        <v>0</v>
      </c>
      <c r="G36" s="28">
        <f t="shared" si="5"/>
        <v>0</v>
      </c>
    </row>
    <row r="37" spans="2:7" x14ac:dyDescent="0.3">
      <c r="B37" s="66" cm="1">
        <f t="array" ref="B37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employé'!$H$9)+1),ROWS($B$12:B37))))),INDEX('Liste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employé'!$H$9)+1),ROWS($B$12:B37))),0)</f>
        <v>0</v>
      </c>
      <c r="C37" s="45" t="str">
        <f>IF($B37&gt;0,COUNTIF('Liste par employé'!$H$9:$H$183,$B37),"")</f>
        <v/>
      </c>
      <c r="D37" s="46">
        <f>IF(B37&gt;0,SUMIF('Liste par employé'!$H$9:$H$184,$B37,'Liste par employé'!$E$9:$E$184),0)</f>
        <v>0</v>
      </c>
      <c r="E37" s="7">
        <f>B37*D37</f>
        <v>0</v>
      </c>
      <c r="F37" s="47">
        <f t="shared" si="0"/>
        <v>0</v>
      </c>
      <c r="G37" s="28">
        <f t="shared" si="5"/>
        <v>0</v>
      </c>
    </row>
    <row r="38" spans="2:7" x14ac:dyDescent="0.3">
      <c r="B38" s="66" cm="1">
        <f t="array" ref="B38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employé'!$H$9)+1),ROWS($B$12:B38))))),INDEX('Liste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employé'!$H$9)+1),ROWS($B$12:B38))),0)</f>
        <v>0</v>
      </c>
      <c r="C38" s="48" t="str">
        <f>IF($B38&gt;0,COUNTIF('Liste par employé'!$H$9:$H$183,$B38),"")</f>
        <v/>
      </c>
      <c r="D38" s="46">
        <f>IF(B38&gt;0,SUMIF('Liste par employé'!$H$9:$H$184,$B38,'Liste par employé'!$E$9:$E$184),0)</f>
        <v>0</v>
      </c>
      <c r="E38" s="7">
        <f t="shared" ref="E38:E51" si="6">B38*D38</f>
        <v>0</v>
      </c>
      <c r="F38" s="47">
        <f t="shared" ref="F38:F51" si="7">E38*0.223</f>
        <v>0</v>
      </c>
      <c r="G38" s="28">
        <f t="shared" ref="G38:G51" si="8">F38+E38</f>
        <v>0</v>
      </c>
    </row>
    <row r="39" spans="2:7" x14ac:dyDescent="0.3">
      <c r="B39" s="66" cm="1">
        <f t="array" ref="B39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employé'!$H$9)+1),ROWS($B$12:B39))))),INDEX('Liste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employé'!$H$9)+1),ROWS($B$12:B39))),0)</f>
        <v>0</v>
      </c>
      <c r="C39" s="48" t="str">
        <f>IF($B39&gt;0,COUNTIF('Liste par employé'!$H$9:$H$183,$B39),"")</f>
        <v/>
      </c>
      <c r="D39" s="46">
        <f>IF(B39&gt;0,SUMIF('Liste par employé'!$H$9:$H$184,$B39,'Liste par employé'!$E$9:$E$184),0)</f>
        <v>0</v>
      </c>
      <c r="E39" s="7">
        <f t="shared" si="6"/>
        <v>0</v>
      </c>
      <c r="F39" s="47">
        <f t="shared" si="7"/>
        <v>0</v>
      </c>
      <c r="G39" s="28">
        <f t="shared" si="8"/>
        <v>0</v>
      </c>
    </row>
    <row r="40" spans="2:7" x14ac:dyDescent="0.3">
      <c r="B40" s="66" cm="1">
        <f t="array" ref="B40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employé'!$H$9)+1),ROWS($B$12:B40))))),INDEX('Liste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employé'!$H$9)+1),ROWS($B$12:B40))),0)</f>
        <v>0</v>
      </c>
      <c r="C40" s="48" t="str">
        <f>IF($B40&gt;0,COUNTIF('Liste par employé'!$H$9:$H$183,$B40),"")</f>
        <v/>
      </c>
      <c r="D40" s="46">
        <f>IF(B40&gt;0,SUMIF('Liste par employé'!$H$9:$H$184,$B40,'Liste par employé'!$E$9:$E$184),0)</f>
        <v>0</v>
      </c>
      <c r="E40" s="7">
        <f t="shared" si="6"/>
        <v>0</v>
      </c>
      <c r="F40" s="47">
        <f t="shared" si="7"/>
        <v>0</v>
      </c>
      <c r="G40" s="28">
        <f t="shared" si="8"/>
        <v>0</v>
      </c>
    </row>
    <row r="41" spans="2:7" x14ac:dyDescent="0.3">
      <c r="B41" s="66" cm="1">
        <f t="array" ref="B41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employé'!$H$9)+1),ROWS($B$12:B41))))),INDEX('Liste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employé'!$H$9)+1),ROWS($B$12:B41))),0)</f>
        <v>0</v>
      </c>
      <c r="C41" s="48" t="str">
        <f>IF($B41&gt;0,COUNTIF('Liste par employé'!$H$9:$H$183,$B41),"")</f>
        <v/>
      </c>
      <c r="D41" s="46">
        <f>IF(B41&gt;0,SUMIF('Liste par employé'!$H$9:$H$184,$B41,'Liste par employé'!$E$9:$E$184),0)</f>
        <v>0</v>
      </c>
      <c r="E41" s="7">
        <f t="shared" si="6"/>
        <v>0</v>
      </c>
      <c r="F41" s="47">
        <f t="shared" si="7"/>
        <v>0</v>
      </c>
      <c r="G41" s="28">
        <f t="shared" si="8"/>
        <v>0</v>
      </c>
    </row>
    <row r="42" spans="2:7" x14ac:dyDescent="0.3">
      <c r="B42" s="66" cm="1">
        <f t="array" ref="B4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employé'!$H$9)+1),ROWS($B$12:B42))),0)</f>
        <v>0</v>
      </c>
      <c r="C42" s="48" t="str">
        <f>IF($B42&gt;0,COUNTIF('Liste par employé'!$H$9:$H$183,$B42),"")</f>
        <v/>
      </c>
      <c r="D42" s="46">
        <f>IF(B42&gt;0,SUMIF('Liste par employé'!$H$9:$H$184,$B42,'Liste par employé'!$E$9:$E$184),0)</f>
        <v>0</v>
      </c>
      <c r="E42" s="7">
        <f t="shared" si="6"/>
        <v>0</v>
      </c>
      <c r="F42" s="47">
        <f t="shared" si="7"/>
        <v>0</v>
      </c>
      <c r="G42" s="28">
        <f t="shared" si="8"/>
        <v>0</v>
      </c>
    </row>
    <row r="43" spans="2:7" x14ac:dyDescent="0.3">
      <c r="B43" s="66" cm="1">
        <f t="array" ref="B4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employé'!$H$9)+1),ROWS($B$12:B43))),0)</f>
        <v>0</v>
      </c>
      <c r="C43" s="48" t="str">
        <f>IF($B43&gt;0,COUNTIF('Liste par employé'!$H$9:$H$183,$B43),"")</f>
        <v/>
      </c>
      <c r="D43" s="46">
        <f>IF(B43&gt;0,SUMIF('Liste par employé'!$H$9:$H$184,$B43,'Liste par employé'!$E$9:$E$184),0)</f>
        <v>0</v>
      </c>
      <c r="E43" s="7">
        <f t="shared" si="6"/>
        <v>0</v>
      </c>
      <c r="F43" s="47">
        <f t="shared" si="7"/>
        <v>0</v>
      </c>
      <c r="G43" s="28">
        <f t="shared" si="8"/>
        <v>0</v>
      </c>
    </row>
    <row r="44" spans="2:7" x14ac:dyDescent="0.3">
      <c r="B44" s="66" cm="1">
        <f t="array" ref="B4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employé'!$H$9)+1),ROWS($B$12:B44))),0)</f>
        <v>0</v>
      </c>
      <c r="C44" s="48" t="str">
        <f>IF($B44&gt;0,COUNTIF('Liste par employé'!$H$9:$H$183,$B44),"")</f>
        <v/>
      </c>
      <c r="D44" s="46">
        <f>IF(B44&gt;0,SUMIF('Liste par employé'!$H$9:$H$184,$B44,'Liste par employé'!$E$9:$E$184),0)</f>
        <v>0</v>
      </c>
      <c r="E44" s="7">
        <f t="shared" si="6"/>
        <v>0</v>
      </c>
      <c r="F44" s="47">
        <f t="shared" si="7"/>
        <v>0</v>
      </c>
      <c r="G44" s="28">
        <f t="shared" si="8"/>
        <v>0</v>
      </c>
    </row>
    <row r="45" spans="2:7" x14ac:dyDescent="0.3">
      <c r="B45" s="66" cm="1">
        <f t="array" ref="B4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employé'!$H$9)+1),ROWS($B$12:B45))),0)</f>
        <v>0</v>
      </c>
      <c r="C45" s="48" t="str">
        <f>IF($B45&gt;0,COUNTIF('Liste par employé'!$H$9:$H$183,$B45),"")</f>
        <v/>
      </c>
      <c r="D45" s="46">
        <f>IF(B45&gt;0,SUMIF('Liste par employé'!$H$9:$H$184,$B45,'Liste par employé'!$E$9:$E$184),0)</f>
        <v>0</v>
      </c>
      <c r="E45" s="7">
        <f t="shared" si="6"/>
        <v>0</v>
      </c>
      <c r="F45" s="47">
        <f t="shared" si="7"/>
        <v>0</v>
      </c>
      <c r="G45" s="28">
        <f t="shared" si="8"/>
        <v>0</v>
      </c>
    </row>
    <row r="46" spans="2:7" x14ac:dyDescent="0.3">
      <c r="B46" s="66" cm="1">
        <f t="array" ref="B4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employé'!$H$9)+1),ROWS($B$12:B46))),0)</f>
        <v>0</v>
      </c>
      <c r="C46" s="48" t="str">
        <f>IF($B46&gt;0,COUNTIF('Liste par employé'!$H$9:$H$183,$B46),"")</f>
        <v/>
      </c>
      <c r="D46" s="46">
        <f>IF(B46&gt;0,SUMIF('Liste par employé'!$H$9:$H$184,$B46,'Liste par employé'!$E$9:$E$184),0)</f>
        <v>0</v>
      </c>
      <c r="E46" s="7">
        <f t="shared" si="6"/>
        <v>0</v>
      </c>
      <c r="F46" s="47">
        <f t="shared" si="7"/>
        <v>0</v>
      </c>
      <c r="G46" s="28">
        <f t="shared" si="8"/>
        <v>0</v>
      </c>
    </row>
    <row r="47" spans="2:7" x14ac:dyDescent="0.3">
      <c r="B47" s="66" cm="1">
        <f t="array" ref="B47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employé'!$H$9)+1),ROWS($B$12:B47))))),INDEX('Liste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employé'!$H$9)+1),ROWS($B$12:B47))),0)</f>
        <v>0</v>
      </c>
      <c r="C47" s="48" t="str">
        <f>IF($B47&gt;0,COUNTIF('Liste par employé'!$H$9:$H$183,$B47),"")</f>
        <v/>
      </c>
      <c r="D47" s="46">
        <f>IF(B47&gt;0,SUMIF('Liste par employé'!$H$9:$H$184,$B47,'Liste par employé'!$E$9:$E$184),0)</f>
        <v>0</v>
      </c>
      <c r="E47" s="7">
        <f t="shared" si="6"/>
        <v>0</v>
      </c>
      <c r="F47" s="47">
        <f t="shared" si="7"/>
        <v>0</v>
      </c>
      <c r="G47" s="28">
        <f t="shared" si="8"/>
        <v>0</v>
      </c>
    </row>
    <row r="48" spans="2:7" x14ac:dyDescent="0.3">
      <c r="B48" s="66" cm="1">
        <f t="array" ref="B48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employé'!$H$9)+1),ROWS($B$12:B48))))),INDEX('Liste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employé'!$H$9)+1),ROWS($B$12:B48))),0)</f>
        <v>0</v>
      </c>
      <c r="C48" s="48" t="str">
        <f>IF($B48&gt;0,COUNTIF('Liste par employé'!$H$9:$H$183,$B48),"")</f>
        <v/>
      </c>
      <c r="D48" s="46">
        <f>IF(B48&gt;0,SUMIF('Liste par employé'!$H$9:$H$184,$B48,'Liste par employé'!$E$9:$E$184),0)</f>
        <v>0</v>
      </c>
      <c r="E48" s="7">
        <f t="shared" si="6"/>
        <v>0</v>
      </c>
      <c r="F48" s="47">
        <f t="shared" si="7"/>
        <v>0</v>
      </c>
      <c r="G48" s="28">
        <f t="shared" si="8"/>
        <v>0</v>
      </c>
    </row>
    <row r="49" spans="2:7" x14ac:dyDescent="0.3">
      <c r="B49" s="66" cm="1">
        <f t="array" ref="B49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employé'!$H$9)+1),ROWS($B$12:B49))))),INDEX('Liste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employé'!$H$9)+1),ROWS($B$12:B49))),0)</f>
        <v>0</v>
      </c>
      <c r="C49" s="48" t="str">
        <f>IF($B49&gt;0,COUNTIF('Liste par employé'!$H$9:$H$183,$B49),"")</f>
        <v/>
      </c>
      <c r="D49" s="46">
        <f>IF(B49&gt;0,SUMIF('Liste par employé'!$H$9:$H$184,$B49,'Liste par employé'!$E$9:$E$184),0)</f>
        <v>0</v>
      </c>
      <c r="E49" s="7">
        <f t="shared" si="6"/>
        <v>0</v>
      </c>
      <c r="F49" s="47">
        <f t="shared" si="7"/>
        <v>0</v>
      </c>
      <c r="G49" s="28">
        <f t="shared" si="8"/>
        <v>0</v>
      </c>
    </row>
    <row r="50" spans="2:7" x14ac:dyDescent="0.3">
      <c r="B50" s="66" cm="1">
        <f t="array" ref="B50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employé'!$H$9)+1),ROWS($B$12:B50))))),INDEX('Liste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employé'!$H$9)+1),ROWS($B$12:B50))),0)</f>
        <v>0</v>
      </c>
      <c r="C50" s="48" t="str">
        <f>IF($B50&gt;0,COUNTIF('Liste par employé'!$H$9:$H$183,$B50),"")</f>
        <v/>
      </c>
      <c r="D50" s="46">
        <f>IF(B50&gt;0,SUMIF('Liste par employé'!$H$9:$H$184,$B50,'Liste par employé'!$E$9:$E$184),0)</f>
        <v>0</v>
      </c>
      <c r="E50" s="7">
        <f t="shared" si="6"/>
        <v>0</v>
      </c>
      <c r="F50" s="47">
        <f t="shared" si="7"/>
        <v>0</v>
      </c>
      <c r="G50" s="28">
        <f t="shared" si="8"/>
        <v>0</v>
      </c>
    </row>
    <row r="51" spans="2:7" x14ac:dyDescent="0.3">
      <c r="B51" s="66" cm="1">
        <f t="array" ref="B51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employé'!$H$9)+1),ROWS($B$12:B51))))),INDEX('Liste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employé'!$H$9)+1),ROWS($B$12:B51))),0)</f>
        <v>0</v>
      </c>
      <c r="C51" s="48" t="str">
        <f>IF($B51&gt;0,COUNTIF('Liste par employé'!$H$9:$H$183,$B51),"")</f>
        <v/>
      </c>
      <c r="D51" s="46">
        <f>IF(B51&gt;0,SUMIF('Liste par employé'!$H$9:$H$184,$B51,'Liste par employé'!$E$9:$E$184),0)</f>
        <v>0</v>
      </c>
      <c r="E51" s="7">
        <f t="shared" si="6"/>
        <v>0</v>
      </c>
      <c r="F51" s="47">
        <f t="shared" si="7"/>
        <v>0</v>
      </c>
      <c r="G51" s="28">
        <f t="shared" si="8"/>
        <v>0</v>
      </c>
    </row>
    <row r="52" spans="2:7" x14ac:dyDescent="0.3">
      <c r="B52" s="66" cm="1">
        <f t="array" ref="B5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employé'!$H$9)+1),ROWS($B$12:B52))),0)</f>
        <v>0</v>
      </c>
      <c r="C52" s="48" t="str">
        <f>IF($B52&gt;0,COUNTIF('Liste par employé'!$H$9:$H$183,$B52),"")</f>
        <v/>
      </c>
      <c r="D52" s="46">
        <f>IF(B52&gt;0,SUMIF('Liste par employé'!$H$9:$H$184,$B52,'Liste par employé'!$E$9:$E$184),0)</f>
        <v>0</v>
      </c>
      <c r="E52" s="7">
        <f t="shared" ref="E52:E76" si="9">B52*D52</f>
        <v>0</v>
      </c>
      <c r="F52" s="47">
        <f t="shared" ref="F52:F76" si="10">E52*0.223</f>
        <v>0</v>
      </c>
      <c r="G52" s="28">
        <f t="shared" ref="G52:G76" si="11">F52+E52</f>
        <v>0</v>
      </c>
    </row>
    <row r="53" spans="2:7" x14ac:dyDescent="0.3">
      <c r="B53" s="66" cm="1">
        <f t="array" ref="B5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employé'!$H$9)+1),ROWS($B$12:B53))),0)</f>
        <v>0</v>
      </c>
      <c r="C53" s="48" t="str">
        <f>IF($B53&gt;0,COUNTIF('Liste par employé'!$H$9:$H$183,$B53),"")</f>
        <v/>
      </c>
      <c r="D53" s="46">
        <f>IF(B53&gt;0,SUMIF('Liste par employé'!$H$9:$H$184,$B53,'Liste par employé'!$E$9:$E$184),0)</f>
        <v>0</v>
      </c>
      <c r="E53" s="7">
        <f t="shared" si="9"/>
        <v>0</v>
      </c>
      <c r="F53" s="47">
        <f t="shared" si="10"/>
        <v>0</v>
      </c>
      <c r="G53" s="28">
        <f t="shared" si="11"/>
        <v>0</v>
      </c>
    </row>
    <row r="54" spans="2:7" x14ac:dyDescent="0.3">
      <c r="B54" s="66" cm="1">
        <f t="array" ref="B5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employé'!$H$9)+1),ROWS($B$12:B54))),0)</f>
        <v>0</v>
      </c>
      <c r="C54" s="48" t="str">
        <f>IF($B54&gt;0,COUNTIF('Liste par employé'!$H$9:$H$183,$B54),"")</f>
        <v/>
      </c>
      <c r="D54" s="46">
        <f>IF(B54&gt;0,SUMIF('Liste par employé'!$H$9:$H$184,$B54,'Liste par employé'!$E$9:$E$184),0)</f>
        <v>0</v>
      </c>
      <c r="E54" s="7">
        <f t="shared" si="9"/>
        <v>0</v>
      </c>
      <c r="F54" s="47">
        <f t="shared" si="10"/>
        <v>0</v>
      </c>
      <c r="G54" s="28">
        <f t="shared" si="11"/>
        <v>0</v>
      </c>
    </row>
    <row r="55" spans="2:7" x14ac:dyDescent="0.3">
      <c r="B55" s="66" cm="1">
        <f t="array" ref="B5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employé'!$H$9)+1),ROWS($B$12:B55))),0)</f>
        <v>0</v>
      </c>
      <c r="C55" s="48" t="str">
        <f>IF($B55&gt;0,COUNTIF('Liste par employé'!$H$9:$H$183,$B55),"")</f>
        <v/>
      </c>
      <c r="D55" s="46">
        <f>IF(B55&gt;0,SUMIF('Liste par employé'!$H$9:$H$184,$B55,'Liste par employé'!$E$9:$E$184),0)</f>
        <v>0</v>
      </c>
      <c r="E55" s="7">
        <f t="shared" si="9"/>
        <v>0</v>
      </c>
      <c r="F55" s="47">
        <f t="shared" si="10"/>
        <v>0</v>
      </c>
      <c r="G55" s="28">
        <f t="shared" si="11"/>
        <v>0</v>
      </c>
    </row>
    <row r="56" spans="2:7" x14ac:dyDescent="0.3">
      <c r="B56" s="66" cm="1">
        <f t="array" ref="B5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employé'!$H$9)+1),ROWS($B$12:B56))),0)</f>
        <v>0</v>
      </c>
      <c r="C56" s="48" t="str">
        <f>IF($B56&gt;0,COUNTIF('Liste par employé'!$H$9:$H$183,$B56),"")</f>
        <v/>
      </c>
      <c r="D56" s="46">
        <f>IF(B56&gt;0,SUMIF('Liste par employé'!$H$9:$H$184,$B56,'Liste par employé'!$E$9:$E$184),0)</f>
        <v>0</v>
      </c>
      <c r="E56" s="7">
        <f t="shared" si="9"/>
        <v>0</v>
      </c>
      <c r="F56" s="47">
        <f t="shared" si="10"/>
        <v>0</v>
      </c>
      <c r="G56" s="28">
        <f t="shared" si="11"/>
        <v>0</v>
      </c>
    </row>
    <row r="57" spans="2:7" x14ac:dyDescent="0.3">
      <c r="B57" s="66" cm="1">
        <f t="array" ref="B57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employé'!$H$9)+1),ROWS($B$12:B57))))),INDEX('Liste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employé'!$H$9)+1),ROWS($B$12:B57))),0)</f>
        <v>0</v>
      </c>
      <c r="C57" s="48" t="str">
        <f>IF($B57&gt;0,COUNTIF('Liste par employé'!$H$9:$H$183,$B57),"")</f>
        <v/>
      </c>
      <c r="D57" s="46">
        <f>IF(B57&gt;0,SUMIF('Liste par employé'!$H$9:$H$184,$B57,'Liste par employé'!$E$9:$E$184),0)</f>
        <v>0</v>
      </c>
      <c r="E57" s="7">
        <f t="shared" si="9"/>
        <v>0</v>
      </c>
      <c r="F57" s="47">
        <f t="shared" si="10"/>
        <v>0</v>
      </c>
      <c r="G57" s="28">
        <f t="shared" si="11"/>
        <v>0</v>
      </c>
    </row>
    <row r="58" spans="2:7" x14ac:dyDescent="0.3">
      <c r="B58" s="66" cm="1">
        <f t="array" ref="B58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employé'!$H$9)+1),ROWS($B$12:B58))))),INDEX('Liste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employé'!$H$9)+1),ROWS($B$12:B58))),0)</f>
        <v>0</v>
      </c>
      <c r="C58" s="48" t="str">
        <f>IF($B58&gt;0,COUNTIF('Liste par employé'!$H$9:$H$183,$B58),"")</f>
        <v/>
      </c>
      <c r="D58" s="46">
        <f>IF(B58&gt;0,SUMIF('Liste par employé'!$H$9:$H$184,$B58,'Liste par employé'!$E$9:$E$184),0)</f>
        <v>0</v>
      </c>
      <c r="E58" s="7">
        <f t="shared" si="9"/>
        <v>0</v>
      </c>
      <c r="F58" s="47">
        <f t="shared" si="10"/>
        <v>0</v>
      </c>
      <c r="G58" s="28">
        <f t="shared" si="11"/>
        <v>0</v>
      </c>
    </row>
    <row r="59" spans="2:7" x14ac:dyDescent="0.3">
      <c r="B59" s="66" cm="1">
        <f t="array" ref="B59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employé'!$H$9)+1),ROWS($B$12:B59))))),INDEX('Liste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employé'!$H$9)+1),ROWS($B$12:B59))),0)</f>
        <v>0</v>
      </c>
      <c r="C59" s="48" t="str">
        <f>IF($B59&gt;0,COUNTIF('Liste par employé'!$H$9:$H$183,$B59),"")</f>
        <v/>
      </c>
      <c r="D59" s="46">
        <f>IF(B59&gt;0,SUMIF('Liste par employé'!$H$9:$H$184,$B59,'Liste par employé'!$E$9:$E$184),0)</f>
        <v>0</v>
      </c>
      <c r="E59" s="7">
        <f t="shared" si="9"/>
        <v>0</v>
      </c>
      <c r="F59" s="47">
        <f t="shared" si="10"/>
        <v>0</v>
      </c>
      <c r="G59" s="28">
        <f t="shared" si="11"/>
        <v>0</v>
      </c>
    </row>
    <row r="60" spans="2:7" x14ac:dyDescent="0.3">
      <c r="B60" s="66" cm="1">
        <f t="array" ref="B60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employé'!$H$9)+1),ROWS($B$12:B60))))),INDEX('Liste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employé'!$H$9)+1),ROWS($B$12:B60))),0)</f>
        <v>0</v>
      </c>
      <c r="C60" s="48" t="str">
        <f>IF($B60&gt;0,COUNTIF('Liste par employé'!$H$9:$H$183,$B60),"")</f>
        <v/>
      </c>
      <c r="D60" s="46">
        <f>IF(B60&gt;0,SUMIF('Liste par employé'!$H$9:$H$184,$B60,'Liste par employé'!$E$9:$E$184),0)</f>
        <v>0</v>
      </c>
      <c r="E60" s="7">
        <f t="shared" si="9"/>
        <v>0</v>
      </c>
      <c r="F60" s="47">
        <f t="shared" si="10"/>
        <v>0</v>
      </c>
      <c r="G60" s="28">
        <f t="shared" si="11"/>
        <v>0</v>
      </c>
    </row>
    <row r="61" spans="2:7" x14ac:dyDescent="0.3">
      <c r="B61" s="66" cm="1">
        <f t="array" ref="B61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employé'!$H$9)+1),ROWS($B$12:B61))))),INDEX('Liste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employé'!$H$9)+1),ROWS($B$12:B61))),0)</f>
        <v>0</v>
      </c>
      <c r="C61" s="48" t="str">
        <f>IF($B61&gt;0,COUNTIF('Liste par employé'!$H$9:$H$183,$B61),"")</f>
        <v/>
      </c>
      <c r="D61" s="46">
        <f>IF(B61&gt;0,SUMIF('Liste par employé'!$H$9:$H$184,$B61,'Liste par employé'!$E$9:$E$184),0)</f>
        <v>0</v>
      </c>
      <c r="E61" s="7">
        <f t="shared" si="9"/>
        <v>0</v>
      </c>
      <c r="F61" s="47">
        <f t="shared" si="10"/>
        <v>0</v>
      </c>
      <c r="G61" s="28">
        <f t="shared" si="11"/>
        <v>0</v>
      </c>
    </row>
    <row r="62" spans="2:7" x14ac:dyDescent="0.3">
      <c r="B62" s="66" cm="1">
        <f t="array" ref="B6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employé'!$H$9)+1),ROWS($B$12:B62))),0)</f>
        <v>0</v>
      </c>
      <c r="C62" s="48" t="str">
        <f>IF($B62&gt;0,COUNTIF('Liste par employé'!$H$9:$H$183,$B62),"")</f>
        <v/>
      </c>
      <c r="D62" s="46">
        <f>IF(B62&gt;0,SUMIF('Liste par employé'!$H$9:$H$184,$B62,'Liste par employé'!$E$9:$E$184),0)</f>
        <v>0</v>
      </c>
      <c r="E62" s="7">
        <f t="shared" si="9"/>
        <v>0</v>
      </c>
      <c r="F62" s="47">
        <f t="shared" si="10"/>
        <v>0</v>
      </c>
      <c r="G62" s="28">
        <f t="shared" si="11"/>
        <v>0</v>
      </c>
    </row>
    <row r="63" spans="2:7" x14ac:dyDescent="0.3">
      <c r="B63" s="66" cm="1">
        <f t="array" ref="B6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employé'!$H$9)+1),ROWS($B$12:B63))),0)</f>
        <v>0</v>
      </c>
      <c r="C63" s="48" t="str">
        <f>IF($B63&gt;0,COUNTIF('Liste par employé'!$H$9:$H$183,$B63),"")</f>
        <v/>
      </c>
      <c r="D63" s="46">
        <f>IF(B63&gt;0,SUMIF('Liste par employé'!$H$9:$H$184,$B63,'Liste par employé'!$E$9:$E$184),0)</f>
        <v>0</v>
      </c>
      <c r="E63" s="7">
        <f t="shared" si="9"/>
        <v>0</v>
      </c>
      <c r="F63" s="47">
        <f t="shared" si="10"/>
        <v>0</v>
      </c>
      <c r="G63" s="28">
        <f t="shared" si="11"/>
        <v>0</v>
      </c>
    </row>
    <row r="64" spans="2:7" x14ac:dyDescent="0.3">
      <c r="B64" s="66" cm="1">
        <f t="array" ref="B6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employé'!$H$9)+1),ROWS($B$12:B64))),0)</f>
        <v>0</v>
      </c>
      <c r="C64" s="48" t="str">
        <f>IF($B64&gt;0,COUNTIF('Liste par employé'!$H$9:$H$183,$B64),"")</f>
        <v/>
      </c>
      <c r="D64" s="46">
        <f>IF(B64&gt;0,SUMIF('Liste par employé'!$H$9:$H$184,$B64,'Liste par employé'!$E$9:$E$184),0)</f>
        <v>0</v>
      </c>
      <c r="E64" s="7">
        <f t="shared" si="9"/>
        <v>0</v>
      </c>
      <c r="F64" s="47">
        <f t="shared" si="10"/>
        <v>0</v>
      </c>
      <c r="G64" s="28">
        <f t="shared" si="11"/>
        <v>0</v>
      </c>
    </row>
    <row r="65" spans="2:7" x14ac:dyDescent="0.3">
      <c r="B65" s="66" cm="1">
        <f t="array" ref="B6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employé'!$H$9)+1),ROWS($B$12:B65))),0)</f>
        <v>0</v>
      </c>
      <c r="C65" s="48" t="str">
        <f>IF($B65&gt;0,COUNTIF('Liste par employé'!$H$9:$H$183,$B65),"")</f>
        <v/>
      </c>
      <c r="D65" s="46">
        <f>IF(B65&gt;0,SUMIF('Liste par employé'!$H$9:$H$184,$B65,'Liste par employé'!$E$9:$E$184),0)</f>
        <v>0</v>
      </c>
      <c r="E65" s="7">
        <f t="shared" si="9"/>
        <v>0</v>
      </c>
      <c r="F65" s="47">
        <f t="shared" si="10"/>
        <v>0</v>
      </c>
      <c r="G65" s="28">
        <f t="shared" si="11"/>
        <v>0</v>
      </c>
    </row>
    <row r="66" spans="2:7" x14ac:dyDescent="0.3">
      <c r="B66" s="66" cm="1">
        <f t="array" ref="B6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employé'!$H$9)+1),ROWS($B$12:B66))),0)</f>
        <v>0</v>
      </c>
      <c r="C66" s="48" t="str">
        <f>IF($B66&gt;0,COUNTIF('Liste par employé'!$H$9:$H$183,$B66),"")</f>
        <v/>
      </c>
      <c r="D66" s="46">
        <f>IF(B66&gt;0,SUMIF('Liste par employé'!$H$9:$H$184,$B66,'Liste par employé'!$E$9:$E$184),0)</f>
        <v>0</v>
      </c>
      <c r="E66" s="7">
        <f t="shared" si="9"/>
        <v>0</v>
      </c>
      <c r="F66" s="47">
        <f t="shared" si="10"/>
        <v>0</v>
      </c>
      <c r="G66" s="28">
        <f t="shared" si="11"/>
        <v>0</v>
      </c>
    </row>
    <row r="67" spans="2:7" x14ac:dyDescent="0.3">
      <c r="B67" s="66" cm="1">
        <f t="array" ref="B67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employé'!$H$9)+1),ROWS($B$12:B67))))),INDEX('Liste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employé'!$H$9)+1),ROWS($B$12:B67))),0)</f>
        <v>0</v>
      </c>
      <c r="C67" s="48" t="str">
        <f>IF($B67&gt;0,COUNTIF('Liste par employé'!$H$9:$H$183,$B67),"")</f>
        <v/>
      </c>
      <c r="D67" s="46">
        <f>IF(B67&gt;0,SUMIF('Liste par employé'!$H$9:$H$184,$B67,'Liste par employé'!$E$9:$E$184),0)</f>
        <v>0</v>
      </c>
      <c r="E67" s="7">
        <f t="shared" si="9"/>
        <v>0</v>
      </c>
      <c r="F67" s="47">
        <f t="shared" si="10"/>
        <v>0</v>
      </c>
      <c r="G67" s="28">
        <f t="shared" si="11"/>
        <v>0</v>
      </c>
    </row>
    <row r="68" spans="2:7" x14ac:dyDescent="0.3">
      <c r="B68" s="66" cm="1">
        <f t="array" ref="B68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employé'!$H$9)+1),ROWS($B$12:B68))))),INDEX('Liste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employé'!$H$9)+1),ROWS($B$12:B68))),0)</f>
        <v>0</v>
      </c>
      <c r="C68" s="48" t="str">
        <f>IF($B68&gt;0,COUNTIF('Liste par employé'!$H$9:$H$183,$B68),"")</f>
        <v/>
      </c>
      <c r="D68" s="46">
        <f>IF(B68&gt;0,SUMIF('Liste par employé'!$H$9:$H$184,$B68,'Liste par employé'!$E$9:$E$184),0)</f>
        <v>0</v>
      </c>
      <c r="E68" s="7">
        <f t="shared" si="9"/>
        <v>0</v>
      </c>
      <c r="F68" s="47">
        <f t="shared" si="10"/>
        <v>0</v>
      </c>
      <c r="G68" s="28">
        <f t="shared" si="11"/>
        <v>0</v>
      </c>
    </row>
    <row r="69" spans="2:7" x14ac:dyDescent="0.3">
      <c r="B69" s="66" cm="1">
        <f t="array" ref="B69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employé'!$H$9)+1),ROWS($B$12:B69))))),INDEX('Liste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employé'!$H$9)+1),ROWS($B$12:B69))),0)</f>
        <v>0</v>
      </c>
      <c r="C69" s="48" t="str">
        <f>IF($B69&gt;0,COUNTIF('Liste par employé'!$H$9:$H$183,$B69),"")</f>
        <v/>
      </c>
      <c r="D69" s="46">
        <f>IF(B69&gt;0,SUMIF('Liste par employé'!$H$9:$H$184,$B69,'Liste par employé'!$E$9:$E$184),0)</f>
        <v>0</v>
      </c>
      <c r="E69" s="7">
        <f t="shared" si="9"/>
        <v>0</v>
      </c>
      <c r="F69" s="47">
        <f t="shared" si="10"/>
        <v>0</v>
      </c>
      <c r="G69" s="28">
        <f t="shared" si="11"/>
        <v>0</v>
      </c>
    </row>
    <row r="70" spans="2:7" x14ac:dyDescent="0.3">
      <c r="B70" s="66" cm="1">
        <f t="array" ref="B70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employé'!$H$9)+1),ROWS($B$12:B70))))),INDEX('Liste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employé'!$H$9)+1),ROWS($B$12:B70))),0)</f>
        <v>0</v>
      </c>
      <c r="C70" s="48" t="str">
        <f>IF($B70&gt;0,COUNTIF('Liste par employé'!$H$9:$H$183,$B70),"")</f>
        <v/>
      </c>
      <c r="D70" s="46">
        <f>IF(B70&gt;0,SUMIF('Liste par employé'!$H$9:$H$184,$B70,'Liste par employé'!$E$9:$E$184),0)</f>
        <v>0</v>
      </c>
      <c r="E70" s="7">
        <f t="shared" si="9"/>
        <v>0</v>
      </c>
      <c r="F70" s="47">
        <f t="shared" si="10"/>
        <v>0</v>
      </c>
      <c r="G70" s="28">
        <f t="shared" si="11"/>
        <v>0</v>
      </c>
    </row>
    <row r="71" spans="2:7" x14ac:dyDescent="0.3">
      <c r="B71" s="66" cm="1">
        <f t="array" ref="B71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employé'!$H$9)+1),ROWS($B$12:B71))))),INDEX('Liste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employé'!$H$9)+1),ROWS($B$12:B71))),0)</f>
        <v>0</v>
      </c>
      <c r="C71" s="48" t="str">
        <f>IF($B71&gt;0,COUNTIF('Liste par employé'!$H$9:$H$183,$B71),"")</f>
        <v/>
      </c>
      <c r="D71" s="46">
        <f>IF(B71&gt;0,SUMIF('Liste par employé'!$H$9:$H$184,$B71,'Liste par employé'!$E$9:$E$184),0)</f>
        <v>0</v>
      </c>
      <c r="E71" s="7">
        <f t="shared" si="9"/>
        <v>0</v>
      </c>
      <c r="F71" s="47">
        <f t="shared" si="10"/>
        <v>0</v>
      </c>
      <c r="G71" s="28">
        <f t="shared" si="11"/>
        <v>0</v>
      </c>
    </row>
    <row r="72" spans="2:7" x14ac:dyDescent="0.3">
      <c r="B72" s="66" cm="1">
        <f t="array" ref="B7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employé'!$H$9)+1),ROWS($B$12:B72))),0)</f>
        <v>0</v>
      </c>
      <c r="C72" s="48" t="str">
        <f>IF($B72&gt;0,COUNTIF('Liste par employé'!$H$9:$H$183,$B72),"")</f>
        <v/>
      </c>
      <c r="D72" s="46">
        <f>IF(B72&gt;0,SUMIF('Liste par employé'!$H$9:$H$184,$B72,'Liste par employé'!$E$9:$E$184),0)</f>
        <v>0</v>
      </c>
      <c r="E72" s="7">
        <f t="shared" si="9"/>
        <v>0</v>
      </c>
      <c r="F72" s="47">
        <f t="shared" si="10"/>
        <v>0</v>
      </c>
      <c r="G72" s="28">
        <f t="shared" si="11"/>
        <v>0</v>
      </c>
    </row>
    <row r="73" spans="2:7" x14ac:dyDescent="0.3">
      <c r="B73" s="66" cm="1">
        <f t="array" ref="B7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employé'!$H$9)+1),ROWS($B$12:B73))),0)</f>
        <v>0</v>
      </c>
      <c r="C73" s="48" t="str">
        <f>IF($B73&gt;0,COUNTIF('Liste par employé'!$H$9:$H$183,$B73),"")</f>
        <v/>
      </c>
      <c r="D73" s="46">
        <f>IF(B73&gt;0,SUMIF('Liste par employé'!$H$9:$H$184,$B73,'Liste par employé'!$E$9:$E$184),0)</f>
        <v>0</v>
      </c>
      <c r="E73" s="7">
        <f t="shared" si="9"/>
        <v>0</v>
      </c>
      <c r="F73" s="47">
        <f t="shared" si="10"/>
        <v>0</v>
      </c>
      <c r="G73" s="28">
        <f t="shared" si="11"/>
        <v>0</v>
      </c>
    </row>
    <row r="74" spans="2:7" x14ac:dyDescent="0.3">
      <c r="B74" s="66" cm="1">
        <f t="array" ref="B7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employé'!$H$9)+1),ROWS($B$12:B74))),0)</f>
        <v>0</v>
      </c>
      <c r="C74" s="48" t="str">
        <f>IF($B74&gt;0,COUNTIF('Liste par employé'!$H$9:$H$183,$B74),"")</f>
        <v/>
      </c>
      <c r="D74" s="46">
        <f>IF(B74&gt;0,SUMIF('Liste par employé'!$H$9:$H$184,$B74,'Liste par employé'!$E$9:$E$184),0)</f>
        <v>0</v>
      </c>
      <c r="E74" s="7">
        <f t="shared" si="9"/>
        <v>0</v>
      </c>
      <c r="F74" s="47">
        <f t="shared" si="10"/>
        <v>0</v>
      </c>
      <c r="G74" s="28">
        <f t="shared" si="11"/>
        <v>0</v>
      </c>
    </row>
    <row r="75" spans="2:7" x14ac:dyDescent="0.3">
      <c r="B75" s="66" cm="1">
        <f t="array" ref="B7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employé'!$H$9)+1),ROWS($B$12:B75))),0)</f>
        <v>0</v>
      </c>
      <c r="C75" s="48" t="str">
        <f>IF($B75&gt;0,COUNTIF('Liste par employé'!$H$9:$H$183,$B75),"")</f>
        <v/>
      </c>
      <c r="D75" s="46">
        <f>IF(B75&gt;0,SUMIF('Liste par employé'!$H$9:$H$184,$B75,'Liste par employé'!$E$9:$E$184),0)</f>
        <v>0</v>
      </c>
      <c r="E75" s="7">
        <f t="shared" si="9"/>
        <v>0</v>
      </c>
      <c r="F75" s="47">
        <f t="shared" si="10"/>
        <v>0</v>
      </c>
      <c r="G75" s="28">
        <f t="shared" si="11"/>
        <v>0</v>
      </c>
    </row>
    <row r="76" spans="2:7" x14ac:dyDescent="0.3">
      <c r="B76" s="66" cm="1">
        <f t="array" ref="B7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employé'!$H$9)+1),ROWS($B$12:B76))),0)</f>
        <v>0</v>
      </c>
      <c r="C76" s="48" t="str">
        <f>IF($B76&gt;0,COUNTIF('Liste par employé'!$H$9:$H$183,$B76),"")</f>
        <v/>
      </c>
      <c r="D76" s="46">
        <f>IF(B76&gt;0,SUMIF('Liste par employé'!$H$9:$H$184,$B76,'Liste par employé'!$E$9:$E$184),0)</f>
        <v>0</v>
      </c>
      <c r="E76" s="7">
        <f t="shared" si="9"/>
        <v>0</v>
      </c>
      <c r="F76" s="47">
        <f t="shared" si="10"/>
        <v>0</v>
      </c>
      <c r="G76" s="28">
        <f t="shared" si="11"/>
        <v>0</v>
      </c>
    </row>
    <row r="77" spans="2:7" x14ac:dyDescent="0.3">
      <c r="B77" s="66" cm="1">
        <f t="array" ref="B77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employé'!$H$9)+1),ROWS($B$12:B77))))),INDEX('Liste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employé'!$H$9)+1),ROWS($B$12:B77))),0)</f>
        <v>0</v>
      </c>
      <c r="C77" s="48" t="str">
        <f>IF($B77&gt;0,COUNTIF('Liste par employé'!$H$9:$H$183,$B77),"")</f>
        <v/>
      </c>
      <c r="D77" s="46">
        <f>IF(B77&gt;0,SUMIF('Liste par employé'!$H$9:$H$184,$B77,'Liste par employé'!$E$9:$E$184),0)</f>
        <v>0</v>
      </c>
      <c r="E77" s="7">
        <f t="shared" ref="E77:E108" si="12">B77*D77</f>
        <v>0</v>
      </c>
      <c r="F77" s="47">
        <f t="shared" ref="F77:F108" si="13">E77*0.223</f>
        <v>0</v>
      </c>
      <c r="G77" s="28">
        <f t="shared" ref="G77:G108" si="14">F77+E77</f>
        <v>0</v>
      </c>
    </row>
    <row r="78" spans="2:7" x14ac:dyDescent="0.3">
      <c r="B78" s="66" cm="1">
        <f t="array" ref="B78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employé'!$H$9)+1),ROWS($B$12:B78))))),INDEX('Liste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employé'!$H$9)+1),ROWS($B$12:B78))),0)</f>
        <v>0</v>
      </c>
      <c r="C78" s="48" t="str">
        <f>IF($B78&gt;0,COUNTIF('Liste par employé'!$H$9:$H$183,$B78),"")</f>
        <v/>
      </c>
      <c r="D78" s="46">
        <f>IF(B78&gt;0,SUMIF('Liste par employé'!$H$9:$H$184,$B78,'Liste par employé'!$E$9:$E$184),0)</f>
        <v>0</v>
      </c>
      <c r="E78" s="7">
        <f t="shared" si="12"/>
        <v>0</v>
      </c>
      <c r="F78" s="47">
        <f t="shared" si="13"/>
        <v>0</v>
      </c>
      <c r="G78" s="28">
        <f t="shared" si="14"/>
        <v>0</v>
      </c>
    </row>
    <row r="79" spans="2:7" x14ac:dyDescent="0.3">
      <c r="B79" s="66" cm="1">
        <f t="array" ref="B79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employé'!$H$9)+1),ROWS($B$12:B79))))),INDEX('Liste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employé'!$H$9)+1),ROWS($B$12:B79))),0)</f>
        <v>0</v>
      </c>
      <c r="C79" s="48" t="str">
        <f>IF($B79&gt;0,COUNTIF('Liste par employé'!$H$9:$H$183,$B79),"")</f>
        <v/>
      </c>
      <c r="D79" s="46">
        <f>IF(B79&gt;0,SUMIF('Liste par employé'!$H$9:$H$184,$B79,'Liste par employé'!$E$9:$E$184),0)</f>
        <v>0</v>
      </c>
      <c r="E79" s="7">
        <f t="shared" si="12"/>
        <v>0</v>
      </c>
      <c r="F79" s="47">
        <f t="shared" si="13"/>
        <v>0</v>
      </c>
      <c r="G79" s="28">
        <f t="shared" si="14"/>
        <v>0</v>
      </c>
    </row>
    <row r="80" spans="2:7" x14ac:dyDescent="0.3">
      <c r="B80" s="66" cm="1">
        <f t="array" ref="B80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employé'!$H$9)+1),ROWS($B$12:B80))))),INDEX('Liste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employé'!$H$9)+1),ROWS($B$12:B80))),0)</f>
        <v>0</v>
      </c>
      <c r="C80" s="48" t="str">
        <f>IF($B80&gt;0,COUNTIF('Liste par employé'!$H$9:$H$183,$B80),"")</f>
        <v/>
      </c>
      <c r="D80" s="46">
        <f>IF(B80&gt;0,SUMIF('Liste par employé'!$H$9:$H$184,$B80,'Liste par employé'!$E$9:$E$184),0)</f>
        <v>0</v>
      </c>
      <c r="E80" s="7">
        <f t="shared" si="12"/>
        <v>0</v>
      </c>
      <c r="F80" s="47">
        <f t="shared" si="13"/>
        <v>0</v>
      </c>
      <c r="G80" s="28">
        <f t="shared" si="14"/>
        <v>0</v>
      </c>
    </row>
    <row r="81" spans="2:7" x14ac:dyDescent="0.3">
      <c r="B81" s="66" cm="1">
        <f t="array" ref="B81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employé'!$H$9)+1),ROWS($B$12:B81))))),INDEX('Liste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employé'!$H$9)+1),ROWS($B$12:B81))),0)</f>
        <v>0</v>
      </c>
      <c r="C81" s="48" t="str">
        <f>IF($B81&gt;0,COUNTIF('Liste par employé'!$H$9:$H$183,$B81),"")</f>
        <v/>
      </c>
      <c r="D81" s="46">
        <f>IF(B81&gt;0,SUMIF('Liste par employé'!$H$9:$H$184,$B81,'Liste par employé'!$E$9:$E$184),0)</f>
        <v>0</v>
      </c>
      <c r="E81" s="7">
        <f t="shared" si="12"/>
        <v>0</v>
      </c>
      <c r="F81" s="47">
        <f t="shared" si="13"/>
        <v>0</v>
      </c>
      <c r="G81" s="28">
        <f t="shared" si="14"/>
        <v>0</v>
      </c>
    </row>
    <row r="82" spans="2:7" x14ac:dyDescent="0.3">
      <c r="B82" s="66" cm="1">
        <f t="array" ref="B8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employé'!$H$9)+1),ROWS($B$12:B82))),0)</f>
        <v>0</v>
      </c>
      <c r="C82" s="48" t="str">
        <f>IF($B82&gt;0,COUNTIF('Liste par employé'!$H$9:$H$183,$B82),"")</f>
        <v/>
      </c>
      <c r="D82" s="46">
        <f>IF(B82&gt;0,SUMIF('Liste par employé'!$H$9:$H$184,$B82,'Liste par employé'!$E$9:$E$184),0)</f>
        <v>0</v>
      </c>
      <c r="E82" s="7">
        <f t="shared" si="12"/>
        <v>0</v>
      </c>
      <c r="F82" s="47">
        <f t="shared" si="13"/>
        <v>0</v>
      </c>
      <c r="G82" s="28">
        <f t="shared" si="14"/>
        <v>0</v>
      </c>
    </row>
    <row r="83" spans="2:7" x14ac:dyDescent="0.3">
      <c r="B83" s="66" cm="1">
        <f t="array" ref="B8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employé'!$H$9)+1),ROWS($B$12:B83))),0)</f>
        <v>0</v>
      </c>
      <c r="C83" s="48" t="str">
        <f>IF($B83&gt;0,COUNTIF('Liste par employé'!$H$9:$H$183,$B83),"")</f>
        <v/>
      </c>
      <c r="D83" s="46">
        <f>IF(B83&gt;0,SUMIF('Liste par employé'!$H$9:$H$184,$B83,'Liste par employé'!$E$9:$E$184),0)</f>
        <v>0</v>
      </c>
      <c r="E83" s="7">
        <f t="shared" si="12"/>
        <v>0</v>
      </c>
      <c r="F83" s="47">
        <f t="shared" si="13"/>
        <v>0</v>
      </c>
      <c r="G83" s="28">
        <f t="shared" si="14"/>
        <v>0</v>
      </c>
    </row>
    <row r="84" spans="2:7" x14ac:dyDescent="0.3">
      <c r="B84" s="66" cm="1">
        <f t="array" ref="B8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employé'!$H$9)+1),ROWS($B$12:B84))),0)</f>
        <v>0</v>
      </c>
      <c r="C84" s="48" t="str">
        <f>IF($B84&gt;0,COUNTIF('Liste par employé'!$H$9:$H$183,$B84),"")</f>
        <v/>
      </c>
      <c r="D84" s="46">
        <f>IF(B84&gt;0,SUMIF('Liste par employé'!$H$9:$H$184,$B84,'Liste par employé'!$E$9:$E$184),0)</f>
        <v>0</v>
      </c>
      <c r="E84" s="7">
        <f t="shared" si="12"/>
        <v>0</v>
      </c>
      <c r="F84" s="47">
        <f t="shared" si="13"/>
        <v>0</v>
      </c>
      <c r="G84" s="28">
        <f t="shared" si="14"/>
        <v>0</v>
      </c>
    </row>
    <row r="85" spans="2:7" x14ac:dyDescent="0.3">
      <c r="B85" s="66" cm="1">
        <f t="array" ref="B8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employé'!$H$9)+1),ROWS($B$12:B85))),0)</f>
        <v>0</v>
      </c>
      <c r="C85" s="48" t="str">
        <f>IF($B85&gt;0,COUNTIF('Liste par employé'!$H$9:$H$183,$B85),"")</f>
        <v/>
      </c>
      <c r="D85" s="46">
        <f>IF(B85&gt;0,SUMIF('Liste par employé'!$H$9:$H$184,$B85,'Liste par employé'!$E$9:$E$184),0)</f>
        <v>0</v>
      </c>
      <c r="E85" s="7">
        <f t="shared" si="12"/>
        <v>0</v>
      </c>
      <c r="F85" s="47">
        <f t="shared" si="13"/>
        <v>0</v>
      </c>
      <c r="G85" s="28">
        <f t="shared" si="14"/>
        <v>0</v>
      </c>
    </row>
    <row r="86" spans="2:7" x14ac:dyDescent="0.3">
      <c r="B86" s="66" cm="1">
        <f t="array" ref="B8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employé'!$H$9)+1),ROWS($B$12:B86))),0)</f>
        <v>0</v>
      </c>
      <c r="C86" s="48" t="str">
        <f>IF($B86&gt;0,COUNTIF('Liste par employé'!$H$9:$H$183,$B86),"")</f>
        <v/>
      </c>
      <c r="D86" s="46">
        <f>IF(B86&gt;0,SUMIF('Liste par employé'!$H$9:$H$184,$B86,'Liste par employé'!$E$9:$E$184),0)</f>
        <v>0</v>
      </c>
      <c r="E86" s="7">
        <f t="shared" si="12"/>
        <v>0</v>
      </c>
      <c r="F86" s="47">
        <f t="shared" si="13"/>
        <v>0</v>
      </c>
      <c r="G86" s="28">
        <f t="shared" si="14"/>
        <v>0</v>
      </c>
    </row>
    <row r="87" spans="2:7" x14ac:dyDescent="0.3">
      <c r="B87" s="66" cm="1">
        <f t="array" ref="B87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employé'!$H$9)+1),ROWS($B$12:B87))))),INDEX('Liste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employé'!$H$9)+1),ROWS($B$12:B87))),0)</f>
        <v>0</v>
      </c>
      <c r="C87" s="48" t="str">
        <f>IF($B87&gt;0,COUNTIF('Liste par employé'!$H$9:$H$183,$B87),"")</f>
        <v/>
      </c>
      <c r="D87" s="46">
        <f>IF(B87&gt;0,SUMIF('Liste par employé'!$H$9:$H$184,$B87,'Liste par employé'!$E$9:$E$184),0)</f>
        <v>0</v>
      </c>
      <c r="E87" s="7">
        <f t="shared" si="12"/>
        <v>0</v>
      </c>
      <c r="F87" s="47">
        <f t="shared" si="13"/>
        <v>0</v>
      </c>
      <c r="G87" s="28">
        <f t="shared" si="14"/>
        <v>0</v>
      </c>
    </row>
    <row r="88" spans="2:7" x14ac:dyDescent="0.3">
      <c r="B88" s="66" cm="1">
        <f t="array" ref="B88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employé'!$H$9)+1),ROWS($B$12:B88))))),INDEX('Liste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employé'!$H$9)+1),ROWS($B$12:B88))),0)</f>
        <v>0</v>
      </c>
      <c r="C88" s="48" t="str">
        <f>IF($B88&gt;0,COUNTIF('Liste par employé'!$H$9:$H$183,$B88),"")</f>
        <v/>
      </c>
      <c r="D88" s="46">
        <f>IF(B88&gt;0,SUMIF('Liste par employé'!$H$9:$H$184,$B88,'Liste par employé'!$E$9:$E$184),0)</f>
        <v>0</v>
      </c>
      <c r="E88" s="7">
        <f t="shared" si="12"/>
        <v>0</v>
      </c>
      <c r="F88" s="47">
        <f t="shared" si="13"/>
        <v>0</v>
      </c>
      <c r="G88" s="28">
        <f t="shared" si="14"/>
        <v>0</v>
      </c>
    </row>
    <row r="89" spans="2:7" x14ac:dyDescent="0.3">
      <c r="B89" s="66" cm="1">
        <f t="array" ref="B89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employé'!$H$9)+1),ROWS($B$12:B89))))),INDEX('Liste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employé'!$H$9)+1),ROWS($B$12:B89))),0)</f>
        <v>0</v>
      </c>
      <c r="C89" s="48" t="str">
        <f>IF($B89&gt;0,COUNTIF('Liste par employé'!$H$9:$H$183,$B89),"")</f>
        <v/>
      </c>
      <c r="D89" s="46">
        <f>IF(B89&gt;0,SUMIF('Liste par employé'!$H$9:$H$184,$B89,'Liste par employé'!$E$9:$E$184),0)</f>
        <v>0</v>
      </c>
      <c r="E89" s="7">
        <f t="shared" si="12"/>
        <v>0</v>
      </c>
      <c r="F89" s="47">
        <f t="shared" si="13"/>
        <v>0</v>
      </c>
      <c r="G89" s="28">
        <f t="shared" si="14"/>
        <v>0</v>
      </c>
    </row>
    <row r="90" spans="2:7" x14ac:dyDescent="0.3">
      <c r="B90" s="66" cm="1">
        <f t="array" ref="B90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employé'!$H$9)+1),ROWS($B$12:B90))))),INDEX('Liste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employé'!$H$9)+1),ROWS($B$12:B90))),0)</f>
        <v>0</v>
      </c>
      <c r="C90" s="48" t="str">
        <f>IF($B90&gt;0,COUNTIF('Liste par employé'!$H$9:$H$183,$B90),"")</f>
        <v/>
      </c>
      <c r="D90" s="46">
        <f>IF(B90&gt;0,SUMIF('Liste par employé'!$H$9:$H$184,$B90,'Liste par employé'!$E$9:$E$184),0)</f>
        <v>0</v>
      </c>
      <c r="E90" s="7">
        <f t="shared" si="12"/>
        <v>0</v>
      </c>
      <c r="F90" s="47">
        <f t="shared" si="13"/>
        <v>0</v>
      </c>
      <c r="G90" s="28">
        <f t="shared" si="14"/>
        <v>0</v>
      </c>
    </row>
    <row r="91" spans="2:7" x14ac:dyDescent="0.3">
      <c r="B91" s="66" cm="1">
        <f t="array" ref="B91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employé'!$H$9)+1),ROWS($B$12:B91))))),INDEX('Liste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employé'!$H$9)+1),ROWS($B$12:B91))),0)</f>
        <v>0</v>
      </c>
      <c r="C91" s="48" t="str">
        <f>IF($B91&gt;0,COUNTIF('Liste par employé'!$H$9:$H$183,$B91),"")</f>
        <v/>
      </c>
      <c r="D91" s="46">
        <f>IF(B91&gt;0,SUMIF('Liste par employé'!$H$9:$H$184,$B91,'Liste par employé'!$E$9:$E$184),0)</f>
        <v>0</v>
      </c>
      <c r="E91" s="7">
        <f t="shared" si="12"/>
        <v>0</v>
      </c>
      <c r="F91" s="47">
        <f t="shared" si="13"/>
        <v>0</v>
      </c>
      <c r="G91" s="28">
        <f t="shared" si="14"/>
        <v>0</v>
      </c>
    </row>
    <row r="92" spans="2:7" x14ac:dyDescent="0.3">
      <c r="B92" s="66" cm="1">
        <f t="array" ref="B9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employé'!$H$9)+1),ROWS($B$12:B92))),0)</f>
        <v>0</v>
      </c>
      <c r="C92" s="48" t="str">
        <f>IF($B92&gt;0,COUNTIF('Liste par employé'!$H$9:$H$183,$B92),"")</f>
        <v/>
      </c>
      <c r="D92" s="46">
        <f>IF(B92&gt;0,SUMIF('Liste par employé'!$H$9:$H$184,$B92,'Liste par employé'!$E$9:$E$184),0)</f>
        <v>0</v>
      </c>
      <c r="E92" s="7">
        <f t="shared" si="12"/>
        <v>0</v>
      </c>
      <c r="F92" s="47">
        <f t="shared" si="13"/>
        <v>0</v>
      </c>
      <c r="G92" s="28">
        <f t="shared" si="14"/>
        <v>0</v>
      </c>
    </row>
    <row r="93" spans="2:7" x14ac:dyDescent="0.3">
      <c r="B93" s="66" cm="1">
        <f t="array" ref="B9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employé'!$H$9)+1),ROWS($B$12:B93))),0)</f>
        <v>0</v>
      </c>
      <c r="C93" s="48" t="str">
        <f>IF($B93&gt;0,COUNTIF('Liste par employé'!$H$9:$H$183,$B93),"")</f>
        <v/>
      </c>
      <c r="D93" s="46">
        <f>IF(B93&gt;0,SUMIF('Liste par employé'!$H$9:$H$184,$B93,'Liste par employé'!$E$9:$E$184),0)</f>
        <v>0</v>
      </c>
      <c r="E93" s="7">
        <f t="shared" si="12"/>
        <v>0</v>
      </c>
      <c r="F93" s="47">
        <f t="shared" si="13"/>
        <v>0</v>
      </c>
      <c r="G93" s="28">
        <f t="shared" si="14"/>
        <v>0</v>
      </c>
    </row>
    <row r="94" spans="2:7" x14ac:dyDescent="0.3">
      <c r="B94" s="66" cm="1">
        <f t="array" ref="B9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employé'!$H$9)+1),ROWS($B$12:B94))),0)</f>
        <v>0</v>
      </c>
      <c r="C94" s="48" t="str">
        <f>IF($B94&gt;0,COUNTIF('Liste par employé'!$H$9:$H$183,$B94),"")</f>
        <v/>
      </c>
      <c r="D94" s="46">
        <f>IF(B94&gt;0,SUMIF('Liste par employé'!$H$9:$H$184,$B94,'Liste par employé'!$E$9:$E$184),0)</f>
        <v>0</v>
      </c>
      <c r="E94" s="7">
        <f t="shared" si="12"/>
        <v>0</v>
      </c>
      <c r="F94" s="47">
        <f t="shared" si="13"/>
        <v>0</v>
      </c>
      <c r="G94" s="28">
        <f t="shared" si="14"/>
        <v>0</v>
      </c>
    </row>
    <row r="95" spans="2:7" x14ac:dyDescent="0.3">
      <c r="B95" s="66" cm="1">
        <f t="array" ref="B9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employé'!$H$9)+1),ROWS($B$12:B95))),0)</f>
        <v>0</v>
      </c>
      <c r="C95" s="48" t="str">
        <f>IF($B95&gt;0,COUNTIF('Liste par employé'!$H$9:$H$183,$B95),"")</f>
        <v/>
      </c>
      <c r="D95" s="46">
        <f>IF(B95&gt;0,SUMIF('Liste par employé'!$H$9:$H$184,$B95,'Liste par employé'!$E$9:$E$184),0)</f>
        <v>0</v>
      </c>
      <c r="E95" s="7">
        <f t="shared" si="12"/>
        <v>0</v>
      </c>
      <c r="F95" s="47">
        <f t="shared" si="13"/>
        <v>0</v>
      </c>
      <c r="G95" s="28">
        <f t="shared" si="14"/>
        <v>0</v>
      </c>
    </row>
    <row r="96" spans="2:7" x14ac:dyDescent="0.3">
      <c r="B96" s="66" cm="1">
        <f t="array" ref="B9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employé'!$H$9)+1),ROWS($B$12:B96))),0)</f>
        <v>0</v>
      </c>
      <c r="C96" s="48" t="str">
        <f>IF($B96&gt;0,COUNTIF('Liste par employé'!$H$9:$H$183,$B96),"")</f>
        <v/>
      </c>
      <c r="D96" s="46">
        <f>IF(B96&gt;0,SUMIF('Liste par employé'!$H$9:$H$184,$B96,'Liste par employé'!$E$9:$E$184),0)</f>
        <v>0</v>
      </c>
      <c r="E96" s="7">
        <f t="shared" si="12"/>
        <v>0</v>
      </c>
      <c r="F96" s="47">
        <f t="shared" si="13"/>
        <v>0</v>
      </c>
      <c r="G96" s="28">
        <f t="shared" si="14"/>
        <v>0</v>
      </c>
    </row>
    <row r="97" spans="2:7" x14ac:dyDescent="0.3">
      <c r="B97" s="66" cm="1">
        <f t="array" ref="B97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employé'!$H$9)+1),ROWS($B$12:B97))))),INDEX('Liste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employé'!$H$9)+1),ROWS($B$12:B97))),0)</f>
        <v>0</v>
      </c>
      <c r="C97" s="48" t="str">
        <f>IF($B97&gt;0,COUNTIF('Liste par employé'!$H$9:$H$183,$B97),"")</f>
        <v/>
      </c>
      <c r="D97" s="46">
        <f>IF(B97&gt;0,SUMIF('Liste par employé'!$H$9:$H$184,$B97,'Liste par employé'!$E$9:$E$184),0)</f>
        <v>0</v>
      </c>
      <c r="E97" s="7">
        <f t="shared" si="12"/>
        <v>0</v>
      </c>
      <c r="F97" s="47">
        <f t="shared" si="13"/>
        <v>0</v>
      </c>
      <c r="G97" s="28">
        <f t="shared" si="14"/>
        <v>0</v>
      </c>
    </row>
    <row r="98" spans="2:7" x14ac:dyDescent="0.3">
      <c r="B98" s="66" cm="1">
        <f t="array" ref="B98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employé'!$H$9)+1),ROWS($B$12:B98))))),INDEX('Liste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employé'!$H$9)+1),ROWS($B$12:B98))),0)</f>
        <v>0</v>
      </c>
      <c r="C98" s="48" t="str">
        <f>IF($B98&gt;0,COUNTIF('Liste par employé'!$H$9:$H$183,$B98),"")</f>
        <v/>
      </c>
      <c r="D98" s="46">
        <f>IF(B98&gt;0,SUMIF('Liste par employé'!$H$9:$H$184,$B98,'Liste par employé'!$E$9:$E$184),0)</f>
        <v>0</v>
      </c>
      <c r="E98" s="7">
        <f t="shared" si="12"/>
        <v>0</v>
      </c>
      <c r="F98" s="47">
        <f t="shared" si="13"/>
        <v>0</v>
      </c>
      <c r="G98" s="28">
        <f t="shared" si="14"/>
        <v>0</v>
      </c>
    </row>
    <row r="99" spans="2:7" x14ac:dyDescent="0.3">
      <c r="B99" s="66" cm="1">
        <f t="array" ref="B99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employé'!$H$9)+1),ROWS($B$12:B99))))),INDEX('Liste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employé'!$H$9)+1),ROWS($B$12:B99))),0)</f>
        <v>0</v>
      </c>
      <c r="C99" s="48" t="str">
        <f>IF($B99&gt;0,COUNTIF('Liste par employé'!$H$9:$H$183,$B99),"")</f>
        <v/>
      </c>
      <c r="D99" s="46">
        <f>IF(B99&gt;0,SUMIF('Liste par employé'!$H$9:$H$184,$B99,'Liste par employé'!$E$9:$E$184),0)</f>
        <v>0</v>
      </c>
      <c r="E99" s="7">
        <f t="shared" si="12"/>
        <v>0</v>
      </c>
      <c r="F99" s="47">
        <f t="shared" si="13"/>
        <v>0</v>
      </c>
      <c r="G99" s="28">
        <f t="shared" si="14"/>
        <v>0</v>
      </c>
    </row>
    <row r="100" spans="2:7" x14ac:dyDescent="0.3">
      <c r="B100" s="66" cm="1">
        <f t="array" ref="B100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employé'!$H$9)+1),ROWS($B$12:B100))))),INDEX('Liste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employé'!$H$9)+1),ROWS($B$12:B100))),0)</f>
        <v>0</v>
      </c>
      <c r="C100" s="48" t="str">
        <f>IF($B100&gt;0,COUNTIF('Liste par employé'!$H$9:$H$183,$B100),"")</f>
        <v/>
      </c>
      <c r="D100" s="46">
        <f>IF(B100&gt;0,SUMIF('Liste par employé'!$H$9:$H$184,$B100,'Liste par employé'!$E$9:$E$184),0)</f>
        <v>0</v>
      </c>
      <c r="E100" s="7">
        <f t="shared" si="12"/>
        <v>0</v>
      </c>
      <c r="F100" s="47">
        <f t="shared" si="13"/>
        <v>0</v>
      </c>
      <c r="G100" s="28">
        <f t="shared" si="14"/>
        <v>0</v>
      </c>
    </row>
    <row r="101" spans="2:7" x14ac:dyDescent="0.3">
      <c r="B101" s="66" cm="1">
        <f t="array" ref="B101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employé'!$H$9)+1),ROWS($B$12:B101))))),INDEX('Liste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employé'!$H$9)+1),ROWS($B$12:B101))),0)</f>
        <v>0</v>
      </c>
      <c r="C101" s="48" t="str">
        <f>IF($B101&gt;0,COUNTIF('Liste par employé'!$H$9:$H$183,$B101),"")</f>
        <v/>
      </c>
      <c r="D101" s="46">
        <f>IF(B101&gt;0,SUMIF('Liste par employé'!$H$9:$H$184,$B101,'Liste par employé'!$E$9:$E$184),0)</f>
        <v>0</v>
      </c>
      <c r="E101" s="7">
        <f t="shared" si="12"/>
        <v>0</v>
      </c>
      <c r="F101" s="47">
        <f t="shared" si="13"/>
        <v>0</v>
      </c>
      <c r="G101" s="28">
        <f t="shared" si="14"/>
        <v>0</v>
      </c>
    </row>
    <row r="102" spans="2:7" x14ac:dyDescent="0.3">
      <c r="B102" s="66" cm="1">
        <f t="array" ref="B10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employé'!$H$9)+1),ROWS($B$12:B102))),0)</f>
        <v>0</v>
      </c>
      <c r="C102" s="48" t="str">
        <f>IF($B102&gt;0,COUNTIF('Liste par employé'!$H$9:$H$183,$B102),"")</f>
        <v/>
      </c>
      <c r="D102" s="46">
        <f>IF(B102&gt;0,SUMIF('Liste par employé'!$H$9:$H$184,$B102,'Liste par employé'!$E$9:$E$184),0)</f>
        <v>0</v>
      </c>
      <c r="E102" s="7">
        <f t="shared" si="12"/>
        <v>0</v>
      </c>
      <c r="F102" s="47">
        <f t="shared" si="13"/>
        <v>0</v>
      </c>
      <c r="G102" s="28">
        <f t="shared" si="14"/>
        <v>0</v>
      </c>
    </row>
    <row r="103" spans="2:7" x14ac:dyDescent="0.3">
      <c r="B103" s="66" cm="1">
        <f t="array" ref="B10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employé'!$H$9)+1),ROWS($B$12:B103))),0)</f>
        <v>0</v>
      </c>
      <c r="C103" s="48" t="str">
        <f>IF($B103&gt;0,COUNTIF('Liste par employé'!$H$9:$H$183,$B103),"")</f>
        <v/>
      </c>
      <c r="D103" s="46">
        <f>IF(B103&gt;0,SUMIF('Liste par employé'!$H$9:$H$184,$B103,'Liste par employé'!$E$9:$E$184),0)</f>
        <v>0</v>
      </c>
      <c r="E103" s="7">
        <f t="shared" si="12"/>
        <v>0</v>
      </c>
      <c r="F103" s="47">
        <f t="shared" si="13"/>
        <v>0</v>
      </c>
      <c r="G103" s="28">
        <f t="shared" si="14"/>
        <v>0</v>
      </c>
    </row>
    <row r="104" spans="2:7" x14ac:dyDescent="0.3">
      <c r="B104" s="66" cm="1">
        <f t="array" ref="B10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employé'!$H$9)+1),ROWS($B$12:B104))),0)</f>
        <v>0</v>
      </c>
      <c r="C104" s="48" t="str">
        <f>IF($B104&gt;0,COUNTIF('Liste par employé'!$H$9:$H$183,$B104),"")</f>
        <v/>
      </c>
      <c r="D104" s="46">
        <f>IF(B104&gt;0,SUMIF('Liste par employé'!$H$9:$H$184,$B104,'Liste par employé'!$E$9:$E$184),0)</f>
        <v>0</v>
      </c>
      <c r="E104" s="7">
        <f t="shared" si="12"/>
        <v>0</v>
      </c>
      <c r="F104" s="47">
        <f t="shared" si="13"/>
        <v>0</v>
      </c>
      <c r="G104" s="28">
        <f t="shared" si="14"/>
        <v>0</v>
      </c>
    </row>
    <row r="105" spans="2:7" x14ac:dyDescent="0.3">
      <c r="B105" s="66" cm="1">
        <f t="array" ref="B10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employé'!$H$9)+1),ROWS($B$12:B105))),0)</f>
        <v>0</v>
      </c>
      <c r="C105" s="48" t="str">
        <f>IF($B105&gt;0,COUNTIF('Liste par employé'!$H$9:$H$183,$B105),"")</f>
        <v/>
      </c>
      <c r="D105" s="46">
        <f>IF(B105&gt;0,SUMIF('Liste par employé'!$H$9:$H$184,$B105,'Liste par employé'!$E$9:$E$184),0)</f>
        <v>0</v>
      </c>
      <c r="E105" s="7">
        <f t="shared" si="12"/>
        <v>0</v>
      </c>
      <c r="F105" s="47">
        <f t="shared" si="13"/>
        <v>0</v>
      </c>
      <c r="G105" s="28">
        <f t="shared" si="14"/>
        <v>0</v>
      </c>
    </row>
    <row r="106" spans="2:7" x14ac:dyDescent="0.3">
      <c r="B106" s="66" cm="1">
        <f t="array" ref="B10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employé'!$H$9)+1),ROWS($B$12:B106))),0)</f>
        <v>0</v>
      </c>
      <c r="C106" s="48" t="str">
        <f>IF($B106&gt;0,COUNTIF('Liste par employé'!$H$9:$H$183,$B106),"")</f>
        <v/>
      </c>
      <c r="D106" s="46">
        <f>IF(B106&gt;0,SUMIF('Liste par employé'!$H$9:$H$184,$B106,'Liste par employé'!$E$9:$E$184),0)</f>
        <v>0</v>
      </c>
      <c r="E106" s="7">
        <f t="shared" si="12"/>
        <v>0</v>
      </c>
      <c r="F106" s="47">
        <f t="shared" si="13"/>
        <v>0</v>
      </c>
      <c r="G106" s="28">
        <f t="shared" si="14"/>
        <v>0</v>
      </c>
    </row>
    <row r="107" spans="2:7" x14ac:dyDescent="0.3">
      <c r="B107" s="66" cm="1">
        <f t="array" ref="B107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employé'!$H$9)+1),ROWS($B$12:B107))))),INDEX('Liste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employé'!$H$9)+1),ROWS($B$12:B107))),0)</f>
        <v>0</v>
      </c>
      <c r="C107" s="48" t="str">
        <f>IF($B107&gt;0,COUNTIF('Liste par employé'!$H$9:$H$183,$B107),"")</f>
        <v/>
      </c>
      <c r="D107" s="46">
        <f>IF(B107&gt;0,SUMIF('Liste par employé'!$H$9:$H$184,$B107,'Liste par employé'!$E$9:$E$184),0)</f>
        <v>0</v>
      </c>
      <c r="E107" s="7">
        <f t="shared" si="12"/>
        <v>0</v>
      </c>
      <c r="F107" s="47">
        <f t="shared" si="13"/>
        <v>0</v>
      </c>
      <c r="G107" s="28">
        <f t="shared" si="14"/>
        <v>0</v>
      </c>
    </row>
    <row r="108" spans="2:7" x14ac:dyDescent="0.3">
      <c r="B108" s="66" cm="1">
        <f t="array" ref="B108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employé'!$H$9)+1),ROWS($B$12:B108))))),INDEX('Liste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employé'!$H$9)+1),ROWS($B$12:B108))),0)</f>
        <v>0</v>
      </c>
      <c r="C108" s="48" t="str">
        <f>IF($B108&gt;0,COUNTIF('Liste par employé'!$H$9:$H$183,$B108),"")</f>
        <v/>
      </c>
      <c r="D108" s="46">
        <f>IF(B108&gt;0,SUMIF('Liste par employé'!$H$9:$H$184,$B108,'Liste par employé'!$E$9:$E$184),0)</f>
        <v>0</v>
      </c>
      <c r="E108" s="7">
        <f t="shared" si="12"/>
        <v>0</v>
      </c>
      <c r="F108" s="47">
        <f t="shared" si="13"/>
        <v>0</v>
      </c>
      <c r="G108" s="28">
        <f t="shared" si="14"/>
        <v>0</v>
      </c>
    </row>
    <row r="109" spans="2:7" x14ac:dyDescent="0.3">
      <c r="B109" s="66" cm="1">
        <f t="array" ref="B109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employé'!$H$9)+1),ROWS($B$12:B109))))),INDEX('Liste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employé'!$H$9)+1),ROWS($B$12:B109))),0)</f>
        <v>0</v>
      </c>
      <c r="C109" s="48" t="str">
        <f>IF($B109&gt;0,COUNTIF('Liste par employé'!$H$9:$H$183,$B109),"")</f>
        <v/>
      </c>
      <c r="D109" s="46">
        <f>IF(B109&gt;0,SUMIF('Liste par employé'!$H$9:$H$184,$B109,'Liste par employé'!$E$9:$E$184),0)</f>
        <v>0</v>
      </c>
      <c r="E109" s="7">
        <f t="shared" ref="E109:E140" si="15">B109*D109</f>
        <v>0</v>
      </c>
      <c r="F109" s="47">
        <f t="shared" ref="F109:F140" si="16">E109*0.223</f>
        <v>0</v>
      </c>
      <c r="G109" s="28">
        <f t="shared" ref="G109:G140" si="17">F109+E109</f>
        <v>0</v>
      </c>
    </row>
    <row r="110" spans="2:7" x14ac:dyDescent="0.3">
      <c r="B110" s="66" cm="1">
        <f t="array" ref="B110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employé'!$H$9)+1),ROWS($B$12:B110))))),INDEX('Liste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employé'!$H$9)+1),ROWS($B$12:B110))),0)</f>
        <v>0</v>
      </c>
      <c r="C110" s="48" t="str">
        <f>IF($B110&gt;0,COUNTIF('Liste par employé'!$H$9:$H$183,$B110),"")</f>
        <v/>
      </c>
      <c r="D110" s="46">
        <f>IF(B110&gt;0,SUMIF('Liste par employé'!$H$9:$H$184,$B110,'Liste par employé'!$E$9:$E$184),0)</f>
        <v>0</v>
      </c>
      <c r="E110" s="7">
        <f t="shared" si="15"/>
        <v>0</v>
      </c>
      <c r="F110" s="47">
        <f t="shared" si="16"/>
        <v>0</v>
      </c>
      <c r="G110" s="28">
        <f t="shared" si="17"/>
        <v>0</v>
      </c>
    </row>
    <row r="111" spans="2:7" x14ac:dyDescent="0.3">
      <c r="B111" s="66" cm="1">
        <f t="array" ref="B111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employé'!$H$9)+1),ROWS($B$12:B111))))),INDEX('Liste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employé'!$H$9)+1),ROWS($B$12:B111))),0)</f>
        <v>0</v>
      </c>
      <c r="C111" s="48" t="str">
        <f>IF($B111&gt;0,COUNTIF('Liste par employé'!$H$9:$H$183,$B111),"")</f>
        <v/>
      </c>
      <c r="D111" s="46">
        <f>IF(B111&gt;0,SUMIF('Liste par employé'!$H$9:$H$184,$B111,'Liste par employé'!$E$9:$E$184),0)</f>
        <v>0</v>
      </c>
      <c r="E111" s="7">
        <f t="shared" si="15"/>
        <v>0</v>
      </c>
      <c r="F111" s="47">
        <f t="shared" si="16"/>
        <v>0</v>
      </c>
      <c r="G111" s="28">
        <f t="shared" si="17"/>
        <v>0</v>
      </c>
    </row>
    <row r="112" spans="2:7" x14ac:dyDescent="0.3">
      <c r="B112" s="66" cm="1">
        <f t="array" ref="B11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employé'!$H$9)+1),ROWS($B$12:B112))),0)</f>
        <v>0</v>
      </c>
      <c r="C112" s="48" t="str">
        <f>IF($B112&gt;0,COUNTIF('Liste par employé'!$H$9:$H$183,$B112),"")</f>
        <v/>
      </c>
      <c r="D112" s="46">
        <f>IF(B112&gt;0,SUMIF('Liste par employé'!$H$9:$H$184,$B112,'Liste par employé'!$E$9:$E$184),0)</f>
        <v>0</v>
      </c>
      <c r="E112" s="7">
        <f t="shared" si="15"/>
        <v>0</v>
      </c>
      <c r="F112" s="47">
        <f t="shared" si="16"/>
        <v>0</v>
      </c>
      <c r="G112" s="28">
        <f t="shared" si="17"/>
        <v>0</v>
      </c>
    </row>
    <row r="113" spans="2:7" x14ac:dyDescent="0.3">
      <c r="B113" s="66" cm="1">
        <f t="array" ref="B11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employé'!$H$9)+1),ROWS($B$12:B113))),0)</f>
        <v>0</v>
      </c>
      <c r="C113" s="48" t="str">
        <f>IF($B113&gt;0,COUNTIF('Liste par employé'!$H$9:$H$183,$B113),"")</f>
        <v/>
      </c>
      <c r="D113" s="46">
        <f>IF(B113&gt;0,SUMIF('Liste par employé'!$H$9:$H$184,$B113,'Liste par employé'!$E$9:$E$184),0)</f>
        <v>0</v>
      </c>
      <c r="E113" s="7">
        <f t="shared" si="15"/>
        <v>0</v>
      </c>
      <c r="F113" s="47">
        <f t="shared" si="16"/>
        <v>0</v>
      </c>
      <c r="G113" s="28">
        <f t="shared" si="17"/>
        <v>0</v>
      </c>
    </row>
    <row r="114" spans="2:7" x14ac:dyDescent="0.3">
      <c r="B114" s="66" cm="1">
        <f t="array" ref="B11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employé'!$H$9)+1),ROWS($B$12:B114))),0)</f>
        <v>0</v>
      </c>
      <c r="C114" s="48" t="str">
        <f>IF($B114&gt;0,COUNTIF('Liste par employé'!$H$9:$H$183,$B114),"")</f>
        <v/>
      </c>
      <c r="D114" s="46">
        <f>IF(B114&gt;0,SUMIF('Liste par employé'!$H$9:$H$184,$B114,'Liste par employé'!$E$9:$E$184),0)</f>
        <v>0</v>
      </c>
      <c r="E114" s="7">
        <f t="shared" si="15"/>
        <v>0</v>
      </c>
      <c r="F114" s="47">
        <f t="shared" si="16"/>
        <v>0</v>
      </c>
      <c r="G114" s="28">
        <f t="shared" si="17"/>
        <v>0</v>
      </c>
    </row>
    <row r="115" spans="2:7" x14ac:dyDescent="0.3">
      <c r="B115" s="66" cm="1">
        <f t="array" ref="B11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employé'!$H$9)+1),ROWS($B$12:B115))),0)</f>
        <v>0</v>
      </c>
      <c r="C115" s="48" t="str">
        <f>IF($B115&gt;0,COUNTIF('Liste par employé'!$H$9:$H$183,$B115),"")</f>
        <v/>
      </c>
      <c r="D115" s="46">
        <f>IF(B115&gt;0,SUMIF('Liste par employé'!$H$9:$H$184,$B115,'Liste par employé'!$E$9:$E$184),0)</f>
        <v>0</v>
      </c>
      <c r="E115" s="7">
        <f t="shared" si="15"/>
        <v>0</v>
      </c>
      <c r="F115" s="47">
        <f t="shared" si="16"/>
        <v>0</v>
      </c>
      <c r="G115" s="28">
        <f t="shared" si="17"/>
        <v>0</v>
      </c>
    </row>
    <row r="116" spans="2:7" x14ac:dyDescent="0.3">
      <c r="B116" s="66" cm="1">
        <f t="array" ref="B11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employé'!$H$9)+1),ROWS($B$12:B116))),0)</f>
        <v>0</v>
      </c>
      <c r="C116" s="48" t="str">
        <f>IF($B116&gt;0,COUNTIF('Liste par employé'!$H$9:$H$183,$B116),"")</f>
        <v/>
      </c>
      <c r="D116" s="46">
        <f>IF(B116&gt;0,SUMIF('Liste par employé'!$H$9:$H$184,$B116,'Liste par employé'!$E$9:$E$184),0)</f>
        <v>0</v>
      </c>
      <c r="E116" s="7">
        <f t="shared" si="15"/>
        <v>0</v>
      </c>
      <c r="F116" s="47">
        <f t="shared" si="16"/>
        <v>0</v>
      </c>
      <c r="G116" s="28">
        <f t="shared" si="17"/>
        <v>0</v>
      </c>
    </row>
    <row r="117" spans="2:7" x14ac:dyDescent="0.3">
      <c r="B117" s="66" cm="1">
        <f t="array" ref="B117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employé'!$H$9)+1),ROWS($B$12:B117))))),INDEX('Liste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employé'!$H$9)+1),ROWS($B$12:B117))),0)</f>
        <v>0</v>
      </c>
      <c r="C117" s="48" t="str">
        <f>IF($B117&gt;0,COUNTIF('Liste par employé'!$H$9:$H$183,$B117),"")</f>
        <v/>
      </c>
      <c r="D117" s="46">
        <f>IF(B117&gt;0,SUMIF('Liste par employé'!$H$9:$H$184,$B117,'Liste par employé'!$E$9:$E$184),0)</f>
        <v>0</v>
      </c>
      <c r="E117" s="7">
        <f t="shared" si="15"/>
        <v>0</v>
      </c>
      <c r="F117" s="47">
        <f t="shared" si="16"/>
        <v>0</v>
      </c>
      <c r="G117" s="28">
        <f t="shared" si="17"/>
        <v>0</v>
      </c>
    </row>
    <row r="118" spans="2:7" x14ac:dyDescent="0.3">
      <c r="B118" s="66" cm="1">
        <f t="array" ref="B118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employé'!$H$9)+1),ROWS($B$12:B118))))),INDEX('Liste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employé'!$H$9)+1),ROWS($B$12:B118))),0)</f>
        <v>0</v>
      </c>
      <c r="C118" s="48" t="str">
        <f>IF($B118&gt;0,COUNTIF('Liste par employé'!$H$9:$H$183,$B118),"")</f>
        <v/>
      </c>
      <c r="D118" s="46">
        <f>IF(B118&gt;0,SUMIF('Liste par employé'!$H$9:$H$184,$B118,'Liste par employé'!$E$9:$E$184),0)</f>
        <v>0</v>
      </c>
      <c r="E118" s="7">
        <f t="shared" si="15"/>
        <v>0</v>
      </c>
      <c r="F118" s="47">
        <f t="shared" si="16"/>
        <v>0</v>
      </c>
      <c r="G118" s="28">
        <f t="shared" si="17"/>
        <v>0</v>
      </c>
    </row>
    <row r="119" spans="2:7" x14ac:dyDescent="0.3">
      <c r="B119" s="66" cm="1">
        <f t="array" ref="B119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employé'!$H$9)+1),ROWS($B$12:B119))))),INDEX('Liste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employé'!$H$9)+1),ROWS($B$12:B119))),0)</f>
        <v>0</v>
      </c>
      <c r="C119" s="48" t="str">
        <f>IF($B119&gt;0,COUNTIF('Liste par employé'!$H$9:$H$183,$B119),"")</f>
        <v/>
      </c>
      <c r="D119" s="46">
        <f>IF(B119&gt;0,SUMIF('Liste par employé'!$H$9:$H$184,$B119,'Liste par employé'!$E$9:$E$184),0)</f>
        <v>0</v>
      </c>
      <c r="E119" s="7">
        <f t="shared" si="15"/>
        <v>0</v>
      </c>
      <c r="F119" s="47">
        <f t="shared" si="16"/>
        <v>0</v>
      </c>
      <c r="G119" s="28">
        <f t="shared" si="17"/>
        <v>0</v>
      </c>
    </row>
    <row r="120" spans="2:7" x14ac:dyDescent="0.3">
      <c r="B120" s="66" cm="1">
        <f t="array" ref="B120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employé'!$H$9)+1),ROWS($B$12:B120))))),INDEX('Liste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employé'!$H$9)+1),ROWS($B$12:B120))),0)</f>
        <v>0</v>
      </c>
      <c r="C120" s="48" t="str">
        <f>IF($B120&gt;0,COUNTIF('Liste par employé'!$H$9:$H$183,$B120),"")</f>
        <v/>
      </c>
      <c r="D120" s="46">
        <f>IF(B120&gt;0,SUMIF('Liste par employé'!$H$9:$H$184,$B120,'Liste par employé'!$E$9:$E$184),0)</f>
        <v>0</v>
      </c>
      <c r="E120" s="7">
        <f t="shared" si="15"/>
        <v>0</v>
      </c>
      <c r="F120" s="47">
        <f t="shared" si="16"/>
        <v>0</v>
      </c>
      <c r="G120" s="28">
        <f t="shared" si="17"/>
        <v>0</v>
      </c>
    </row>
    <row r="121" spans="2:7" x14ac:dyDescent="0.3">
      <c r="B121" s="66" cm="1">
        <f t="array" ref="B121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employé'!$H$9)+1),ROWS($B$12:B121))))),INDEX('Liste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employé'!$H$9)+1),ROWS($B$12:B121))),0)</f>
        <v>0</v>
      </c>
      <c r="C121" s="48" t="str">
        <f>IF($B121&gt;0,COUNTIF('Liste par employé'!$H$9:$H$183,$B121),"")</f>
        <v/>
      </c>
      <c r="D121" s="46">
        <f>IF(B121&gt;0,SUMIF('Liste par employé'!$H$9:$H$184,$B121,'Liste par employé'!$E$9:$E$184),0)</f>
        <v>0</v>
      </c>
      <c r="E121" s="7">
        <f t="shared" si="15"/>
        <v>0</v>
      </c>
      <c r="F121" s="47">
        <f t="shared" si="16"/>
        <v>0</v>
      </c>
      <c r="G121" s="28">
        <f t="shared" si="17"/>
        <v>0</v>
      </c>
    </row>
    <row r="122" spans="2:7" x14ac:dyDescent="0.3">
      <c r="B122" s="66" cm="1">
        <f t="array" ref="B12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employé'!$H$9)+1),ROWS($B$12:B122))),0)</f>
        <v>0</v>
      </c>
      <c r="C122" s="48" t="str">
        <f>IF($B122&gt;0,COUNTIF('Liste par employé'!$H$9:$H$183,$B122),"")</f>
        <v/>
      </c>
      <c r="D122" s="46">
        <f>IF(B122&gt;0,SUMIF('Liste par employé'!$H$9:$H$184,$B122,'Liste par employé'!$E$9:$E$184),0)</f>
        <v>0</v>
      </c>
      <c r="E122" s="7">
        <f t="shared" si="15"/>
        <v>0</v>
      </c>
      <c r="F122" s="47">
        <f t="shared" si="16"/>
        <v>0</v>
      </c>
      <c r="G122" s="28">
        <f t="shared" si="17"/>
        <v>0</v>
      </c>
    </row>
    <row r="123" spans="2:7" x14ac:dyDescent="0.3">
      <c r="B123" s="66" cm="1">
        <f t="array" ref="B12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employé'!$H$9)+1),ROWS($B$12:B123))),0)</f>
        <v>0</v>
      </c>
      <c r="C123" s="48" t="str">
        <f>IF($B123&gt;0,COUNTIF('Liste par employé'!$H$9:$H$183,$B123),"")</f>
        <v/>
      </c>
      <c r="D123" s="46">
        <f>IF(B123&gt;0,SUMIF('Liste par employé'!$H$9:$H$184,$B123,'Liste par employé'!$E$9:$E$184),0)</f>
        <v>0</v>
      </c>
      <c r="E123" s="7">
        <f t="shared" si="15"/>
        <v>0</v>
      </c>
      <c r="F123" s="47">
        <f t="shared" si="16"/>
        <v>0</v>
      </c>
      <c r="G123" s="28">
        <f t="shared" si="17"/>
        <v>0</v>
      </c>
    </row>
    <row r="124" spans="2:7" x14ac:dyDescent="0.3">
      <c r="B124" s="66" cm="1">
        <f t="array" ref="B12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employé'!$H$9)+1),ROWS($B$12:B124))),0)</f>
        <v>0</v>
      </c>
      <c r="C124" s="48" t="str">
        <f>IF($B124&gt;0,COUNTIF('Liste par employé'!$H$9:$H$183,$B124),"")</f>
        <v/>
      </c>
      <c r="D124" s="46">
        <f>IF(B124&gt;0,SUMIF('Liste par employé'!$H$9:$H$184,$B124,'Liste par employé'!$E$9:$E$184),0)</f>
        <v>0</v>
      </c>
      <c r="E124" s="7">
        <f t="shared" si="15"/>
        <v>0</v>
      </c>
      <c r="F124" s="47">
        <f t="shared" si="16"/>
        <v>0</v>
      </c>
      <c r="G124" s="28">
        <f t="shared" si="17"/>
        <v>0</v>
      </c>
    </row>
    <row r="125" spans="2:7" x14ac:dyDescent="0.3">
      <c r="B125" s="66" cm="1">
        <f t="array" ref="B12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employé'!$H$9)+1),ROWS($B$12:B125))),0)</f>
        <v>0</v>
      </c>
      <c r="C125" s="48" t="str">
        <f>IF($B125&gt;0,COUNTIF('Liste par employé'!$H$9:$H$183,$B125),"")</f>
        <v/>
      </c>
      <c r="D125" s="46">
        <f>IF(B125&gt;0,SUMIF('Liste par employé'!$H$9:$H$184,$B125,'Liste par employé'!$E$9:$E$184),0)</f>
        <v>0</v>
      </c>
      <c r="E125" s="7">
        <f t="shared" si="15"/>
        <v>0</v>
      </c>
      <c r="F125" s="47">
        <f t="shared" si="16"/>
        <v>0</v>
      </c>
      <c r="G125" s="28">
        <f t="shared" si="17"/>
        <v>0</v>
      </c>
    </row>
    <row r="126" spans="2:7" x14ac:dyDescent="0.3">
      <c r="B126" s="66" cm="1">
        <f t="array" ref="B12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employé'!$H$9)+1),ROWS($B$12:B126))),0)</f>
        <v>0</v>
      </c>
      <c r="C126" s="48" t="str">
        <f>IF($B126&gt;0,COUNTIF('Liste par employé'!$H$9:$H$183,$B126),"")</f>
        <v/>
      </c>
      <c r="D126" s="46">
        <f>IF(B126&gt;0,SUMIF('Liste par employé'!$H$9:$H$184,$B126,'Liste par employé'!$E$9:$E$184),0)</f>
        <v>0</v>
      </c>
      <c r="E126" s="7">
        <f t="shared" si="15"/>
        <v>0</v>
      </c>
      <c r="F126" s="47">
        <f t="shared" si="16"/>
        <v>0</v>
      </c>
      <c r="G126" s="28">
        <f t="shared" si="17"/>
        <v>0</v>
      </c>
    </row>
    <row r="127" spans="2:7" x14ac:dyDescent="0.3">
      <c r="B127" s="66" cm="1">
        <f t="array" ref="B127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employé'!$H$9)+1),ROWS($B$12:B127))))),INDEX('Liste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employé'!$H$9)+1),ROWS($B$12:B127))),0)</f>
        <v>0</v>
      </c>
      <c r="C127" s="48" t="str">
        <f>IF($B127&gt;0,COUNTIF('Liste par employé'!$H$9:$H$183,$B127),"")</f>
        <v/>
      </c>
      <c r="D127" s="46">
        <f>IF(B127&gt;0,SUMIF('Liste par employé'!$H$9:$H$184,$B127,'Liste par employé'!$E$9:$E$184),0)</f>
        <v>0</v>
      </c>
      <c r="E127" s="7">
        <f t="shared" si="15"/>
        <v>0</v>
      </c>
      <c r="F127" s="47">
        <f t="shared" si="16"/>
        <v>0</v>
      </c>
      <c r="G127" s="28">
        <f t="shared" si="17"/>
        <v>0</v>
      </c>
    </row>
    <row r="128" spans="2:7" x14ac:dyDescent="0.3">
      <c r="B128" s="66" cm="1">
        <f t="array" ref="B128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employé'!$H$9)+1),ROWS($B$12:B128))))),INDEX('Liste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employé'!$H$9)+1),ROWS($B$12:B128))),0)</f>
        <v>0</v>
      </c>
      <c r="C128" s="48" t="str">
        <f>IF($B128&gt;0,COUNTIF('Liste par employé'!$H$9:$H$183,$B128),"")</f>
        <v/>
      </c>
      <c r="D128" s="46">
        <f>IF(B128&gt;0,SUMIF('Liste par employé'!$H$9:$H$184,$B128,'Liste par employé'!$E$9:$E$184),0)</f>
        <v>0</v>
      </c>
      <c r="E128" s="7">
        <f t="shared" si="15"/>
        <v>0</v>
      </c>
      <c r="F128" s="47">
        <f t="shared" si="16"/>
        <v>0</v>
      </c>
      <c r="G128" s="28">
        <f t="shared" si="17"/>
        <v>0</v>
      </c>
    </row>
    <row r="129" spans="2:7" x14ac:dyDescent="0.3">
      <c r="B129" s="66" cm="1">
        <f t="array" ref="B129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employé'!$H$9)+1),ROWS($B$12:B129))))),INDEX('Liste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employé'!$H$9)+1),ROWS($B$12:B129))),0)</f>
        <v>0</v>
      </c>
      <c r="C129" s="48" t="str">
        <f>IF($B129&gt;0,COUNTIF('Liste par employé'!$H$9:$H$183,$B129),"")</f>
        <v/>
      </c>
      <c r="D129" s="46">
        <f>IF(B129&gt;0,SUMIF('Liste par employé'!$H$9:$H$184,$B129,'Liste par employé'!$E$9:$E$184),0)</f>
        <v>0</v>
      </c>
      <c r="E129" s="7">
        <f t="shared" si="15"/>
        <v>0</v>
      </c>
      <c r="F129" s="47">
        <f t="shared" si="16"/>
        <v>0</v>
      </c>
      <c r="G129" s="28">
        <f t="shared" si="17"/>
        <v>0</v>
      </c>
    </row>
    <row r="130" spans="2:7" x14ac:dyDescent="0.3">
      <c r="B130" s="66" cm="1">
        <f t="array" ref="B130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employé'!$H$9)+1),ROWS($B$12:B130))))),INDEX('Liste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employé'!$H$9)+1),ROWS($B$12:B130))),0)</f>
        <v>0</v>
      </c>
      <c r="C130" s="48" t="str">
        <f>IF($B130&gt;0,COUNTIF('Liste par employé'!$H$9:$H$183,$B130),"")</f>
        <v/>
      </c>
      <c r="D130" s="46">
        <f>IF(B130&gt;0,SUMIF('Liste par employé'!$H$9:$H$184,$B130,'Liste par employé'!$E$9:$E$184),0)</f>
        <v>0</v>
      </c>
      <c r="E130" s="7">
        <f t="shared" si="15"/>
        <v>0</v>
      </c>
      <c r="F130" s="47">
        <f t="shared" si="16"/>
        <v>0</v>
      </c>
      <c r="G130" s="28">
        <f t="shared" si="17"/>
        <v>0</v>
      </c>
    </row>
    <row r="131" spans="2:7" x14ac:dyDescent="0.3">
      <c r="B131" s="66" cm="1">
        <f t="array" ref="B131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employé'!$H$9)+1),ROWS($B$12:B131))))),INDEX('Liste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employé'!$H$9)+1),ROWS($B$12:B131))),0)</f>
        <v>0</v>
      </c>
      <c r="C131" s="48" t="str">
        <f>IF($B131&gt;0,COUNTIF('Liste par employé'!$H$9:$H$183,$B131),"")</f>
        <v/>
      </c>
      <c r="D131" s="46">
        <f>IF(B131&gt;0,SUMIF('Liste par employé'!$H$9:$H$184,$B131,'Liste par employé'!$E$9:$E$184),0)</f>
        <v>0</v>
      </c>
      <c r="E131" s="7">
        <f t="shared" si="15"/>
        <v>0</v>
      </c>
      <c r="F131" s="47">
        <f t="shared" si="16"/>
        <v>0</v>
      </c>
      <c r="G131" s="28">
        <f t="shared" si="17"/>
        <v>0</v>
      </c>
    </row>
    <row r="132" spans="2:7" x14ac:dyDescent="0.3">
      <c r="B132" s="66" cm="1">
        <f t="array" ref="B13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employé'!$H$9)+1),ROWS($B$12:B132))),0)</f>
        <v>0</v>
      </c>
      <c r="C132" s="48" t="str">
        <f>IF($B132&gt;0,COUNTIF('Liste par employé'!$H$9:$H$183,$B132),"")</f>
        <v/>
      </c>
      <c r="D132" s="46">
        <f>IF(B132&gt;0,SUMIF('Liste par employé'!$H$9:$H$184,$B132,'Liste par employé'!$E$9:$E$184),0)</f>
        <v>0</v>
      </c>
      <c r="E132" s="7">
        <f t="shared" si="15"/>
        <v>0</v>
      </c>
      <c r="F132" s="47">
        <f t="shared" si="16"/>
        <v>0</v>
      </c>
      <c r="G132" s="28">
        <f t="shared" si="17"/>
        <v>0</v>
      </c>
    </row>
    <row r="133" spans="2:7" x14ac:dyDescent="0.3">
      <c r="B133" s="66" cm="1">
        <f t="array" ref="B13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employé'!$H$9)+1),ROWS($B$12:B133))),0)</f>
        <v>0</v>
      </c>
      <c r="C133" s="48" t="str">
        <f>IF($B133&gt;0,COUNTIF('Liste par employé'!$H$9:$H$183,$B133),"")</f>
        <v/>
      </c>
      <c r="D133" s="46">
        <f>IF(B133&gt;0,SUMIF('Liste par employé'!$H$9:$H$184,$B133,'Liste par employé'!$E$9:$E$184),0)</f>
        <v>0</v>
      </c>
      <c r="E133" s="7">
        <f t="shared" si="15"/>
        <v>0</v>
      </c>
      <c r="F133" s="47">
        <f t="shared" si="16"/>
        <v>0</v>
      </c>
      <c r="G133" s="28">
        <f t="shared" si="17"/>
        <v>0</v>
      </c>
    </row>
    <row r="134" spans="2:7" x14ac:dyDescent="0.3">
      <c r="B134" s="66" cm="1">
        <f t="array" ref="B13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employé'!$H$9)+1),ROWS($B$12:B134))),0)</f>
        <v>0</v>
      </c>
      <c r="C134" s="48" t="str">
        <f>IF($B134&gt;0,COUNTIF('Liste par employé'!$H$9:$H$183,$B134),"")</f>
        <v/>
      </c>
      <c r="D134" s="46">
        <f>IF(B134&gt;0,SUMIF('Liste par employé'!$H$9:$H$184,$B134,'Liste par employé'!$E$9:$E$184),0)</f>
        <v>0</v>
      </c>
      <c r="E134" s="7">
        <f t="shared" si="15"/>
        <v>0</v>
      </c>
      <c r="F134" s="47">
        <f t="shared" si="16"/>
        <v>0</v>
      </c>
      <c r="G134" s="28">
        <f t="shared" si="17"/>
        <v>0</v>
      </c>
    </row>
    <row r="135" spans="2:7" x14ac:dyDescent="0.3">
      <c r="B135" s="66" cm="1">
        <f t="array" ref="B13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employé'!$H$9)+1),ROWS($B$12:B135))),0)</f>
        <v>0</v>
      </c>
      <c r="C135" s="48" t="str">
        <f>IF($B135&gt;0,COUNTIF('Liste par employé'!$H$9:$H$183,$B135),"")</f>
        <v/>
      </c>
      <c r="D135" s="46">
        <f>IF(B135&gt;0,SUMIF('Liste par employé'!$H$9:$H$184,$B135,'Liste par employé'!$E$9:$E$184),0)</f>
        <v>0</v>
      </c>
      <c r="E135" s="7">
        <f t="shared" si="15"/>
        <v>0</v>
      </c>
      <c r="F135" s="47">
        <f t="shared" si="16"/>
        <v>0</v>
      </c>
      <c r="G135" s="28">
        <f t="shared" si="17"/>
        <v>0</v>
      </c>
    </row>
    <row r="136" spans="2:7" x14ac:dyDescent="0.3">
      <c r="B136" s="66" cm="1">
        <f t="array" ref="B13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employé'!$H$9)+1),ROWS($B$12:B136))),0)</f>
        <v>0</v>
      </c>
      <c r="C136" s="48" t="str">
        <f>IF($B136&gt;0,COUNTIF('Liste par employé'!$H$9:$H$183,$B136),"")</f>
        <v/>
      </c>
      <c r="D136" s="46">
        <f>IF(B136&gt;0,SUMIF('Liste par employé'!$H$9:$H$184,$B136,'Liste par employé'!$E$9:$E$184),0)</f>
        <v>0</v>
      </c>
      <c r="E136" s="7">
        <f t="shared" si="15"/>
        <v>0</v>
      </c>
      <c r="F136" s="47">
        <f t="shared" si="16"/>
        <v>0</v>
      </c>
      <c r="G136" s="28">
        <f t="shared" si="17"/>
        <v>0</v>
      </c>
    </row>
    <row r="137" spans="2:7" x14ac:dyDescent="0.3">
      <c r="B137" s="66" cm="1">
        <f t="array" ref="B137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employé'!$H$9)+1),ROWS($B$12:B137))))),INDEX('Liste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employé'!$H$9)+1),ROWS($B$12:B137))),0)</f>
        <v>0</v>
      </c>
      <c r="C137" s="48" t="str">
        <f>IF($B137&gt;0,COUNTIF('Liste par employé'!$H$9:$H$183,$B137),"")</f>
        <v/>
      </c>
      <c r="D137" s="46">
        <f>IF(B137&gt;0,SUMIF('Liste par employé'!$H$9:$H$184,$B137,'Liste par employé'!$E$9:$E$184),0)</f>
        <v>0</v>
      </c>
      <c r="E137" s="7">
        <f t="shared" si="15"/>
        <v>0</v>
      </c>
      <c r="F137" s="47">
        <f t="shared" si="16"/>
        <v>0</v>
      </c>
      <c r="G137" s="28">
        <f t="shared" si="17"/>
        <v>0</v>
      </c>
    </row>
    <row r="138" spans="2:7" x14ac:dyDescent="0.3">
      <c r="B138" s="66" cm="1">
        <f t="array" ref="B138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employé'!$H$9)+1),ROWS($B$12:B138))))),INDEX('Liste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employé'!$H$9)+1),ROWS($B$12:B138))),0)</f>
        <v>0</v>
      </c>
      <c r="C138" s="48" t="str">
        <f>IF($B138&gt;0,COUNTIF('Liste par employé'!$H$9:$H$183,$B138),"")</f>
        <v/>
      </c>
      <c r="D138" s="46">
        <f>IF(B138&gt;0,SUMIF('Liste par employé'!$H$9:$H$184,$B138,'Liste par employé'!$E$9:$E$184),0)</f>
        <v>0</v>
      </c>
      <c r="E138" s="7">
        <f t="shared" si="15"/>
        <v>0</v>
      </c>
      <c r="F138" s="47">
        <f t="shared" si="16"/>
        <v>0</v>
      </c>
      <c r="G138" s="28">
        <f t="shared" si="17"/>
        <v>0</v>
      </c>
    </row>
    <row r="139" spans="2:7" x14ac:dyDescent="0.3">
      <c r="B139" s="66" cm="1">
        <f t="array" ref="B139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employé'!$H$9)+1),ROWS($B$12:B139))))),INDEX('Liste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employé'!$H$9)+1),ROWS($B$12:B139))),0)</f>
        <v>0</v>
      </c>
      <c r="C139" s="48" t="str">
        <f>IF($B139&gt;0,COUNTIF('Liste par employé'!$H$9:$H$183,$B139),"")</f>
        <v/>
      </c>
      <c r="D139" s="46">
        <f>IF(B139&gt;0,SUMIF('Liste par employé'!$H$9:$H$184,$B139,'Liste par employé'!$E$9:$E$184),0)</f>
        <v>0</v>
      </c>
      <c r="E139" s="7">
        <f t="shared" si="15"/>
        <v>0</v>
      </c>
      <c r="F139" s="47">
        <f t="shared" si="16"/>
        <v>0</v>
      </c>
      <c r="G139" s="28">
        <f t="shared" si="17"/>
        <v>0</v>
      </c>
    </row>
    <row r="140" spans="2:7" x14ac:dyDescent="0.3">
      <c r="B140" s="66" cm="1">
        <f t="array" ref="B140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employé'!$H$9)+1),ROWS($B$12:B140))))),INDEX('Liste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employé'!$H$9)+1),ROWS($B$12:B140))),0)</f>
        <v>0</v>
      </c>
      <c r="C140" s="48" t="str">
        <f>IF($B140&gt;0,COUNTIF('Liste par employé'!$H$9:$H$183,$B140),"")</f>
        <v/>
      </c>
      <c r="D140" s="46">
        <f>IF(B140&gt;0,SUMIF('Liste par employé'!$H$9:$H$184,$B140,'Liste par employé'!$E$9:$E$184),0)</f>
        <v>0</v>
      </c>
      <c r="E140" s="7">
        <f t="shared" si="15"/>
        <v>0</v>
      </c>
      <c r="F140" s="47">
        <f t="shared" si="16"/>
        <v>0</v>
      </c>
      <c r="G140" s="28">
        <f t="shared" si="17"/>
        <v>0</v>
      </c>
    </row>
    <row r="141" spans="2:7" x14ac:dyDescent="0.3">
      <c r="B141" s="66" cm="1">
        <f t="array" ref="B141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employé'!$H$9)+1),ROWS($B$12:B141))))),INDEX('Liste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employé'!$H$9)+1),ROWS($B$12:B141))),0)</f>
        <v>0</v>
      </c>
      <c r="C141" s="48" t="str">
        <f>IF($B141&gt;0,COUNTIF('Liste par employé'!$H$9:$H$183,$B141),"")</f>
        <v/>
      </c>
      <c r="D141" s="46">
        <f>IF(B141&gt;0,SUMIF('Liste par employé'!$H$9:$H$184,$B141,'Liste par employé'!$E$9:$E$184),0)</f>
        <v>0</v>
      </c>
      <c r="E141" s="7">
        <f t="shared" ref="E141:E172" si="18">B141*D141</f>
        <v>0</v>
      </c>
      <c r="F141" s="47">
        <f t="shared" ref="F141:F172" si="19">E141*0.223</f>
        <v>0</v>
      </c>
      <c r="G141" s="28">
        <f t="shared" ref="G141:G172" si="20">F141+E141</f>
        <v>0</v>
      </c>
    </row>
    <row r="142" spans="2:7" x14ac:dyDescent="0.3">
      <c r="B142" s="66" cm="1">
        <f t="array" ref="B14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employé'!$H$9)+1),ROWS($B$12:B142))),0)</f>
        <v>0</v>
      </c>
      <c r="C142" s="48" t="str">
        <f>IF($B142&gt;0,COUNTIF('Liste par employé'!$H$9:$H$183,$B142),"")</f>
        <v/>
      </c>
      <c r="D142" s="46">
        <f>IF(B142&gt;0,SUMIF('Liste par employé'!$H$9:$H$184,$B142,'Liste par employé'!$E$9:$E$184),0)</f>
        <v>0</v>
      </c>
      <c r="E142" s="7">
        <f t="shared" si="18"/>
        <v>0</v>
      </c>
      <c r="F142" s="47">
        <f t="shared" si="19"/>
        <v>0</v>
      </c>
      <c r="G142" s="28">
        <f t="shared" si="20"/>
        <v>0</v>
      </c>
    </row>
    <row r="143" spans="2:7" x14ac:dyDescent="0.3">
      <c r="B143" s="66" cm="1">
        <f t="array" ref="B14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employé'!$H$9)+1),ROWS($B$12:B143))),0)</f>
        <v>0</v>
      </c>
      <c r="C143" s="48" t="str">
        <f>IF($B143&gt;0,COUNTIF('Liste par employé'!$H$9:$H$183,$B143),"")</f>
        <v/>
      </c>
      <c r="D143" s="46">
        <f>IF(B143&gt;0,SUMIF('Liste par employé'!$H$9:$H$184,$B143,'Liste par employé'!$E$9:$E$184),0)</f>
        <v>0</v>
      </c>
      <c r="E143" s="7">
        <f t="shared" si="18"/>
        <v>0</v>
      </c>
      <c r="F143" s="47">
        <f t="shared" si="19"/>
        <v>0</v>
      </c>
      <c r="G143" s="28">
        <f t="shared" si="20"/>
        <v>0</v>
      </c>
    </row>
    <row r="144" spans="2:7" x14ac:dyDescent="0.3">
      <c r="B144" s="66" cm="1">
        <f t="array" ref="B14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employé'!$H$9)+1),ROWS($B$12:B144))),0)</f>
        <v>0</v>
      </c>
      <c r="C144" s="48" t="str">
        <f>IF($B144&gt;0,COUNTIF('Liste par employé'!$H$9:$H$183,$B144),"")</f>
        <v/>
      </c>
      <c r="D144" s="46">
        <f>IF(B144&gt;0,SUMIF('Liste par employé'!$H$9:$H$184,$B144,'Liste par employé'!$E$9:$E$184),0)</f>
        <v>0</v>
      </c>
      <c r="E144" s="7">
        <f t="shared" si="18"/>
        <v>0</v>
      </c>
      <c r="F144" s="47">
        <f t="shared" si="19"/>
        <v>0</v>
      </c>
      <c r="G144" s="28">
        <f t="shared" si="20"/>
        <v>0</v>
      </c>
    </row>
    <row r="145" spans="2:7" x14ac:dyDescent="0.3">
      <c r="B145" s="66" cm="1">
        <f t="array" ref="B14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employé'!$H$9)+1),ROWS($B$12:B145))),0)</f>
        <v>0</v>
      </c>
      <c r="C145" s="48" t="str">
        <f>IF($B145&gt;0,COUNTIF('Liste par employé'!$H$9:$H$183,$B145),"")</f>
        <v/>
      </c>
      <c r="D145" s="46">
        <f>IF(B145&gt;0,SUMIF('Liste par employé'!$H$9:$H$184,$B145,'Liste par employé'!$E$9:$E$184),0)</f>
        <v>0</v>
      </c>
      <c r="E145" s="7">
        <f t="shared" si="18"/>
        <v>0</v>
      </c>
      <c r="F145" s="47">
        <f t="shared" si="19"/>
        <v>0</v>
      </c>
      <c r="G145" s="28">
        <f t="shared" si="20"/>
        <v>0</v>
      </c>
    </row>
    <row r="146" spans="2:7" x14ac:dyDescent="0.3">
      <c r="B146" s="66" cm="1">
        <f t="array" ref="B14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employé'!$H$9)+1),ROWS($B$12:B146))),0)</f>
        <v>0</v>
      </c>
      <c r="C146" s="48" t="str">
        <f>IF($B146&gt;0,COUNTIF('Liste par employé'!$H$9:$H$183,$B146),"")</f>
        <v/>
      </c>
      <c r="D146" s="46">
        <f>IF(B146&gt;0,SUMIF('Liste par employé'!$H$9:$H$184,$B146,'Liste par employé'!$E$9:$E$184),0)</f>
        <v>0</v>
      </c>
      <c r="E146" s="7">
        <f t="shared" si="18"/>
        <v>0</v>
      </c>
      <c r="F146" s="47">
        <f t="shared" si="19"/>
        <v>0</v>
      </c>
      <c r="G146" s="28">
        <f t="shared" si="20"/>
        <v>0</v>
      </c>
    </row>
    <row r="147" spans="2:7" x14ac:dyDescent="0.3">
      <c r="B147" s="66" cm="1">
        <f t="array" ref="B147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employé'!$H$9)+1),ROWS($B$12:B147))))),INDEX('Liste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employé'!$H$9)+1),ROWS($B$12:B147))),0)</f>
        <v>0</v>
      </c>
      <c r="C147" s="48" t="str">
        <f>IF($B147&gt;0,COUNTIF('Liste par employé'!$H$9:$H$183,$B147),"")</f>
        <v/>
      </c>
      <c r="D147" s="46">
        <f>IF(B147&gt;0,SUMIF('Liste par employé'!$H$9:$H$184,$B147,'Liste par employé'!$E$9:$E$184),0)</f>
        <v>0</v>
      </c>
      <c r="E147" s="7">
        <f t="shared" si="18"/>
        <v>0</v>
      </c>
      <c r="F147" s="47">
        <f t="shared" si="19"/>
        <v>0</v>
      </c>
      <c r="G147" s="28">
        <f t="shared" si="20"/>
        <v>0</v>
      </c>
    </row>
    <row r="148" spans="2:7" x14ac:dyDescent="0.3">
      <c r="B148" s="66" cm="1">
        <f t="array" ref="B148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employé'!$H$9)+1),ROWS($B$12:B148))))),INDEX('Liste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employé'!$H$9)+1),ROWS($B$12:B148))),0)</f>
        <v>0</v>
      </c>
      <c r="C148" s="48" t="str">
        <f>IF($B148&gt;0,COUNTIF('Liste par employé'!$H$9:$H$183,$B148),"")</f>
        <v/>
      </c>
      <c r="D148" s="46">
        <f>IF(B148&gt;0,SUMIF('Liste par employé'!$H$9:$H$184,$B148,'Liste par employé'!$E$9:$E$184),0)</f>
        <v>0</v>
      </c>
      <c r="E148" s="7">
        <f t="shared" si="18"/>
        <v>0</v>
      </c>
      <c r="F148" s="47">
        <f t="shared" si="19"/>
        <v>0</v>
      </c>
      <c r="G148" s="28">
        <f t="shared" si="20"/>
        <v>0</v>
      </c>
    </row>
    <row r="149" spans="2:7" x14ac:dyDescent="0.3">
      <c r="B149" s="66" cm="1">
        <f t="array" ref="B149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employé'!$H$9)+1),ROWS($B$12:B149))))),INDEX('Liste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employé'!$H$9)+1),ROWS($B$12:B149))),0)</f>
        <v>0</v>
      </c>
      <c r="C149" s="48" t="str">
        <f>IF($B149&gt;0,COUNTIF('Liste par employé'!$H$9:$H$183,$B149),"")</f>
        <v/>
      </c>
      <c r="D149" s="46">
        <f>IF(B149&gt;0,SUMIF('Liste par employé'!$H$9:$H$184,$B149,'Liste par employé'!$E$9:$E$184),0)</f>
        <v>0</v>
      </c>
      <c r="E149" s="7">
        <f t="shared" si="18"/>
        <v>0</v>
      </c>
      <c r="F149" s="47">
        <f t="shared" si="19"/>
        <v>0</v>
      </c>
      <c r="G149" s="28">
        <f t="shared" si="20"/>
        <v>0</v>
      </c>
    </row>
    <row r="150" spans="2:7" x14ac:dyDescent="0.3">
      <c r="B150" s="66" cm="1">
        <f t="array" ref="B150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employé'!$H$9)+1),ROWS($B$12:B150))))),INDEX('Liste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employé'!$H$9)+1),ROWS($B$12:B150))),0)</f>
        <v>0</v>
      </c>
      <c r="C150" s="48" t="str">
        <f>IF($B150&gt;0,COUNTIF('Liste par employé'!$H$9:$H$183,$B150),"")</f>
        <v/>
      </c>
      <c r="D150" s="46">
        <f>IF(B150&gt;0,SUMIF('Liste par employé'!$H$9:$H$184,$B150,'Liste par employé'!$E$9:$E$184),0)</f>
        <v>0</v>
      </c>
      <c r="E150" s="7">
        <f t="shared" si="18"/>
        <v>0</v>
      </c>
      <c r="F150" s="47">
        <f t="shared" si="19"/>
        <v>0</v>
      </c>
      <c r="G150" s="28">
        <f t="shared" si="20"/>
        <v>0</v>
      </c>
    </row>
    <row r="151" spans="2:7" x14ac:dyDescent="0.3">
      <c r="B151" s="66" cm="1">
        <f t="array" ref="B151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employé'!$H$9)+1),ROWS($B$12:B151))))),INDEX('Liste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employé'!$H$9)+1),ROWS($B$12:B151))),0)</f>
        <v>0</v>
      </c>
      <c r="C151" s="48" t="str">
        <f>IF($B151&gt;0,COUNTIF('Liste par employé'!$H$9:$H$183,$B151),"")</f>
        <v/>
      </c>
      <c r="D151" s="46">
        <f>IF(B151&gt;0,SUMIF('Liste par employé'!$H$9:$H$184,$B151,'Liste par employé'!$E$9:$E$184),0)</f>
        <v>0</v>
      </c>
      <c r="E151" s="7">
        <f t="shared" si="18"/>
        <v>0</v>
      </c>
      <c r="F151" s="47">
        <f t="shared" si="19"/>
        <v>0</v>
      </c>
      <c r="G151" s="28">
        <f t="shared" si="20"/>
        <v>0</v>
      </c>
    </row>
    <row r="152" spans="2:7" x14ac:dyDescent="0.3">
      <c r="B152" s="66" cm="1">
        <f t="array" ref="B15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employé'!$H$9)+1),ROWS($B$12:B152))),0)</f>
        <v>0</v>
      </c>
      <c r="C152" s="48" t="str">
        <f>IF($B152&gt;0,COUNTIF('Liste par employé'!$H$9:$H$183,$B152),"")</f>
        <v/>
      </c>
      <c r="D152" s="46">
        <f>IF(B152&gt;0,SUMIF('Liste par employé'!$H$9:$H$184,$B152,'Liste par employé'!$E$9:$E$184),0)</f>
        <v>0</v>
      </c>
      <c r="E152" s="7">
        <f t="shared" si="18"/>
        <v>0</v>
      </c>
      <c r="F152" s="47">
        <f t="shared" si="19"/>
        <v>0</v>
      </c>
      <c r="G152" s="28">
        <f t="shared" si="20"/>
        <v>0</v>
      </c>
    </row>
    <row r="153" spans="2:7" x14ac:dyDescent="0.3">
      <c r="B153" s="66" cm="1">
        <f t="array" ref="B15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employé'!$H$9)+1),ROWS($B$12:B153))),0)</f>
        <v>0</v>
      </c>
      <c r="C153" s="48" t="str">
        <f>IF($B153&gt;0,COUNTIF('Liste par employé'!$H$9:$H$183,$B153),"")</f>
        <v/>
      </c>
      <c r="D153" s="46">
        <f>IF(B153&gt;0,SUMIF('Liste par employé'!$H$9:$H$184,$B153,'Liste par employé'!$E$9:$E$184),0)</f>
        <v>0</v>
      </c>
      <c r="E153" s="7">
        <f t="shared" si="18"/>
        <v>0</v>
      </c>
      <c r="F153" s="47">
        <f t="shared" si="19"/>
        <v>0</v>
      </c>
      <c r="G153" s="28">
        <f t="shared" si="20"/>
        <v>0</v>
      </c>
    </row>
    <row r="154" spans="2:7" x14ac:dyDescent="0.3">
      <c r="B154" s="66" cm="1">
        <f t="array" ref="B15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employé'!$H$9)+1),ROWS($B$12:B154))),0)</f>
        <v>0</v>
      </c>
      <c r="C154" s="48" t="str">
        <f>IF($B154&gt;0,COUNTIF('Liste par employé'!$H$9:$H$183,$B154),"")</f>
        <v/>
      </c>
      <c r="D154" s="46">
        <f>IF(B154&gt;0,SUMIF('Liste par employé'!$H$9:$H$184,$B154,'Liste par employé'!$E$9:$E$184),0)</f>
        <v>0</v>
      </c>
      <c r="E154" s="7">
        <f t="shared" si="18"/>
        <v>0</v>
      </c>
      <c r="F154" s="47">
        <f t="shared" si="19"/>
        <v>0</v>
      </c>
      <c r="G154" s="28">
        <f t="shared" si="20"/>
        <v>0</v>
      </c>
    </row>
    <row r="155" spans="2:7" x14ac:dyDescent="0.3">
      <c r="B155" s="66" cm="1">
        <f t="array" ref="B15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employé'!$H$9)+1),ROWS($B$12:B155))),0)</f>
        <v>0</v>
      </c>
      <c r="C155" s="48" t="str">
        <f>IF($B155&gt;0,COUNTIF('Liste par employé'!$H$9:$H$183,$B155),"")</f>
        <v/>
      </c>
      <c r="D155" s="46">
        <f>IF(B155&gt;0,SUMIF('Liste par employé'!$H$9:$H$184,$B155,'Liste par employé'!$E$9:$E$184),0)</f>
        <v>0</v>
      </c>
      <c r="E155" s="7">
        <f t="shared" si="18"/>
        <v>0</v>
      </c>
      <c r="F155" s="47">
        <f t="shared" si="19"/>
        <v>0</v>
      </c>
      <c r="G155" s="28">
        <f t="shared" si="20"/>
        <v>0</v>
      </c>
    </row>
    <row r="156" spans="2:7" x14ac:dyDescent="0.3">
      <c r="B156" s="66" cm="1">
        <f t="array" ref="B15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employé'!$H$9)+1),ROWS($B$12:B156))),0)</f>
        <v>0</v>
      </c>
      <c r="C156" s="48" t="str">
        <f>IF($B156&gt;0,COUNTIF('Liste par employé'!$H$9:$H$183,$B156),"")</f>
        <v/>
      </c>
      <c r="D156" s="46">
        <f>IF(B156&gt;0,SUMIF('Liste par employé'!$H$9:$H$184,$B156,'Liste par employé'!$E$9:$E$184),0)</f>
        <v>0</v>
      </c>
      <c r="E156" s="7">
        <f t="shared" si="18"/>
        <v>0</v>
      </c>
      <c r="F156" s="47">
        <f t="shared" si="19"/>
        <v>0</v>
      </c>
      <c r="G156" s="28">
        <f t="shared" si="20"/>
        <v>0</v>
      </c>
    </row>
    <row r="157" spans="2:7" x14ac:dyDescent="0.3">
      <c r="B157" s="66" cm="1">
        <f t="array" ref="B157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employé'!$H$9)+1),ROWS($B$12:B157))))),INDEX('Liste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employé'!$H$9)+1),ROWS($B$12:B157))),0)</f>
        <v>0</v>
      </c>
      <c r="C157" s="48" t="str">
        <f>IF($B157&gt;0,COUNTIF('Liste par employé'!$H$9:$H$183,$B157),"")</f>
        <v/>
      </c>
      <c r="D157" s="46">
        <f>IF(B157&gt;0,SUMIF('Liste par employé'!$H$9:$H$184,$B157,'Liste par employé'!$E$9:$E$184),0)</f>
        <v>0</v>
      </c>
      <c r="E157" s="7">
        <f t="shared" si="18"/>
        <v>0</v>
      </c>
      <c r="F157" s="47">
        <f t="shared" si="19"/>
        <v>0</v>
      </c>
      <c r="G157" s="28">
        <f t="shared" si="20"/>
        <v>0</v>
      </c>
    </row>
    <row r="158" spans="2:7" x14ac:dyDescent="0.3">
      <c r="B158" s="66" cm="1">
        <f t="array" ref="B158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employé'!$H$9)+1),ROWS($B$12:B158))))),INDEX('Liste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employé'!$H$9)+1),ROWS($B$12:B158))),0)</f>
        <v>0</v>
      </c>
      <c r="C158" s="48" t="str">
        <f>IF($B158&gt;0,COUNTIF('Liste par employé'!$H$9:$H$183,$B158),"")</f>
        <v/>
      </c>
      <c r="D158" s="46">
        <f>IF(B158&gt;0,SUMIF('Liste par employé'!$H$9:$H$184,$B158,'Liste par employé'!$E$9:$E$184),0)</f>
        <v>0</v>
      </c>
      <c r="E158" s="7">
        <f t="shared" si="18"/>
        <v>0</v>
      </c>
      <c r="F158" s="47">
        <f t="shared" si="19"/>
        <v>0</v>
      </c>
      <c r="G158" s="28">
        <f t="shared" si="20"/>
        <v>0</v>
      </c>
    </row>
    <row r="159" spans="2:7" x14ac:dyDescent="0.3">
      <c r="B159" s="66" cm="1">
        <f t="array" ref="B159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employé'!$H$9)+1),ROWS($B$12:B159))))),INDEX('Liste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employé'!$H$9)+1),ROWS($B$12:B159))),0)</f>
        <v>0</v>
      </c>
      <c r="C159" s="48" t="str">
        <f>IF($B159&gt;0,COUNTIF('Liste par employé'!$H$9:$H$183,$B159),"")</f>
        <v/>
      </c>
      <c r="D159" s="46">
        <f>IF(B159&gt;0,SUMIF('Liste par employé'!$H$9:$H$184,$B159,'Liste par employé'!$E$9:$E$184),0)</f>
        <v>0</v>
      </c>
      <c r="E159" s="7">
        <f t="shared" si="18"/>
        <v>0</v>
      </c>
      <c r="F159" s="47">
        <f t="shared" si="19"/>
        <v>0</v>
      </c>
      <c r="G159" s="28">
        <f t="shared" si="20"/>
        <v>0</v>
      </c>
    </row>
    <row r="160" spans="2:7" x14ac:dyDescent="0.3">
      <c r="B160" s="66" cm="1">
        <f t="array" ref="B160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employé'!$H$9)+1),ROWS($B$12:B160))))),INDEX('Liste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employé'!$H$9)+1),ROWS($B$12:B160))),0)</f>
        <v>0</v>
      </c>
      <c r="C160" s="48" t="str">
        <f>IF($B160&gt;0,COUNTIF('Liste par employé'!$H$9:$H$183,$B160),"")</f>
        <v/>
      </c>
      <c r="D160" s="46">
        <f>IF(B160&gt;0,SUMIF('Liste par employé'!$H$9:$H$184,$B160,'Liste par employé'!$E$9:$E$184),0)</f>
        <v>0</v>
      </c>
      <c r="E160" s="7">
        <f t="shared" si="18"/>
        <v>0</v>
      </c>
      <c r="F160" s="47">
        <f t="shared" si="19"/>
        <v>0</v>
      </c>
      <c r="G160" s="28">
        <f t="shared" si="20"/>
        <v>0</v>
      </c>
    </row>
    <row r="161" spans="2:7" x14ac:dyDescent="0.3">
      <c r="B161" s="66" cm="1">
        <f t="array" ref="B161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employé'!$H$9)+1),ROWS($B$12:B161))))),INDEX('Liste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employé'!$H$9)+1),ROWS($B$12:B161))),0)</f>
        <v>0</v>
      </c>
      <c r="C161" s="48" t="str">
        <f>IF($B161&gt;0,COUNTIF('Liste par employé'!$H$9:$H$183,$B161),"")</f>
        <v/>
      </c>
      <c r="D161" s="46">
        <f>IF(B161&gt;0,SUMIF('Liste par employé'!$H$9:$H$184,$B161,'Liste par employé'!$E$9:$E$184),0)</f>
        <v>0</v>
      </c>
      <c r="E161" s="7">
        <f t="shared" si="18"/>
        <v>0</v>
      </c>
      <c r="F161" s="47">
        <f t="shared" si="19"/>
        <v>0</v>
      </c>
      <c r="G161" s="28">
        <f t="shared" si="20"/>
        <v>0</v>
      </c>
    </row>
    <row r="162" spans="2:7" x14ac:dyDescent="0.3">
      <c r="B162" s="66" cm="1">
        <f t="array" ref="B16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employé'!$H$9)+1),ROWS($B$12:B162))),0)</f>
        <v>0</v>
      </c>
      <c r="C162" s="48" t="str">
        <f>IF($B162&gt;0,COUNTIF('Liste par employé'!$H$9:$H$183,$B162),"")</f>
        <v/>
      </c>
      <c r="D162" s="46">
        <f>IF(B162&gt;0,SUMIF('Liste par employé'!$H$9:$H$184,$B162,'Liste par employé'!$E$9:$E$184),0)</f>
        <v>0</v>
      </c>
      <c r="E162" s="7">
        <f t="shared" si="18"/>
        <v>0</v>
      </c>
      <c r="F162" s="47">
        <f t="shared" si="19"/>
        <v>0</v>
      </c>
      <c r="G162" s="28">
        <f t="shared" si="20"/>
        <v>0</v>
      </c>
    </row>
    <row r="163" spans="2:7" x14ac:dyDescent="0.3">
      <c r="B163" s="66" cm="1">
        <f t="array" ref="B16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employé'!$H$9)+1),ROWS($B$12:B163))),0)</f>
        <v>0</v>
      </c>
      <c r="C163" s="48" t="str">
        <f>IF($B163&gt;0,COUNTIF('Liste par employé'!$H$9:$H$183,$B163),"")</f>
        <v/>
      </c>
      <c r="D163" s="46">
        <f>IF(B163&gt;0,SUMIF('Liste par employé'!$H$9:$H$184,$B163,'Liste par employé'!$E$9:$E$184),0)</f>
        <v>0</v>
      </c>
      <c r="E163" s="7">
        <f t="shared" si="18"/>
        <v>0</v>
      </c>
      <c r="F163" s="47">
        <f t="shared" si="19"/>
        <v>0</v>
      </c>
      <c r="G163" s="28">
        <f t="shared" si="20"/>
        <v>0</v>
      </c>
    </row>
    <row r="164" spans="2:7" x14ac:dyDescent="0.3">
      <c r="B164" s="66" cm="1">
        <f t="array" ref="B16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employé'!$H$9)+1),ROWS($B$12:B164))),0)</f>
        <v>0</v>
      </c>
      <c r="C164" s="48" t="str">
        <f>IF($B164&gt;0,COUNTIF('Liste par employé'!$H$9:$H$183,$B164),"")</f>
        <v/>
      </c>
      <c r="D164" s="46">
        <f>IF(B164&gt;0,SUMIF('Liste par employé'!$H$9:$H$184,$B164,'Liste par employé'!$E$9:$E$184),0)</f>
        <v>0</v>
      </c>
      <c r="E164" s="7">
        <f t="shared" si="18"/>
        <v>0</v>
      </c>
      <c r="F164" s="47">
        <f t="shared" si="19"/>
        <v>0</v>
      </c>
      <c r="G164" s="28">
        <f t="shared" si="20"/>
        <v>0</v>
      </c>
    </row>
    <row r="165" spans="2:7" x14ac:dyDescent="0.3">
      <c r="B165" s="66" cm="1">
        <f t="array" ref="B16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employé'!$H$9)+1),ROWS($B$12:B165))),0)</f>
        <v>0</v>
      </c>
      <c r="C165" s="48" t="str">
        <f>IF($B165&gt;0,COUNTIF('Liste par employé'!$H$9:$H$183,$B165),"")</f>
        <v/>
      </c>
      <c r="D165" s="46">
        <f>IF(B165&gt;0,SUMIF('Liste par employé'!$H$9:$H$184,$B165,'Liste par employé'!$E$9:$E$184),0)</f>
        <v>0</v>
      </c>
      <c r="E165" s="7">
        <f t="shared" si="18"/>
        <v>0</v>
      </c>
      <c r="F165" s="47">
        <f t="shared" si="19"/>
        <v>0</v>
      </c>
      <c r="G165" s="28">
        <f t="shared" si="20"/>
        <v>0</v>
      </c>
    </row>
    <row r="166" spans="2:7" x14ac:dyDescent="0.3">
      <c r="B166" s="66" cm="1">
        <f t="array" ref="B16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employé'!$H$9)+1),ROWS($B$12:B166))),0)</f>
        <v>0</v>
      </c>
      <c r="C166" s="48" t="str">
        <f>IF($B166&gt;0,COUNTIF('Liste par employé'!$H$9:$H$183,$B166),"")</f>
        <v/>
      </c>
      <c r="D166" s="46">
        <f>IF(B166&gt;0,SUMIF('Liste par employé'!$H$9:$H$184,$B166,'Liste par employé'!$E$9:$E$184),0)</f>
        <v>0</v>
      </c>
      <c r="E166" s="7">
        <f t="shared" si="18"/>
        <v>0</v>
      </c>
      <c r="F166" s="47">
        <f t="shared" si="19"/>
        <v>0</v>
      </c>
      <c r="G166" s="28">
        <f t="shared" si="20"/>
        <v>0</v>
      </c>
    </row>
    <row r="167" spans="2:7" x14ac:dyDescent="0.3">
      <c r="B167" s="66" cm="1">
        <f t="array" ref="B167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employé'!$H$9)+1),ROWS($B$12:B167))))),INDEX('Liste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employé'!$H$9)+1),ROWS($B$12:B167))),0)</f>
        <v>0</v>
      </c>
      <c r="C167" s="48" t="str">
        <f>IF($B167&gt;0,COUNTIF('Liste par employé'!$H$9:$H$183,$B167),"")</f>
        <v/>
      </c>
      <c r="D167" s="46">
        <f>IF(B167&gt;0,SUMIF('Liste par employé'!$H$9:$H$184,$B167,'Liste par employé'!$E$9:$E$184),0)</f>
        <v>0</v>
      </c>
      <c r="E167" s="7">
        <f t="shared" si="18"/>
        <v>0</v>
      </c>
      <c r="F167" s="47">
        <f t="shared" si="19"/>
        <v>0</v>
      </c>
      <c r="G167" s="28">
        <f t="shared" si="20"/>
        <v>0</v>
      </c>
    </row>
    <row r="168" spans="2:7" x14ac:dyDescent="0.3">
      <c r="B168" s="66" cm="1">
        <f t="array" ref="B168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employé'!$H$9)+1),ROWS($B$12:B168))))),INDEX('Liste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employé'!$H$9)+1),ROWS($B$12:B168))),0)</f>
        <v>0</v>
      </c>
      <c r="C168" s="48" t="str">
        <f>IF($B168&gt;0,COUNTIF('Liste par employé'!$H$9:$H$183,$B168),"")</f>
        <v/>
      </c>
      <c r="D168" s="46">
        <f>IF(B168&gt;0,SUMIF('Liste par employé'!$H$9:$H$184,$B168,'Liste par employé'!$E$9:$E$184),0)</f>
        <v>0</v>
      </c>
      <c r="E168" s="7">
        <f t="shared" si="18"/>
        <v>0</v>
      </c>
      <c r="F168" s="47">
        <f t="shared" si="19"/>
        <v>0</v>
      </c>
      <c r="G168" s="28">
        <f t="shared" si="20"/>
        <v>0</v>
      </c>
    </row>
    <row r="169" spans="2:7" x14ac:dyDescent="0.3">
      <c r="B169" s="66" cm="1">
        <f t="array" ref="B169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employé'!$H$9)+1),ROWS($B$12:B169))))),INDEX('Liste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employé'!$H$9)+1),ROWS($B$12:B169))),0)</f>
        <v>0</v>
      </c>
      <c r="C169" s="48" t="str">
        <f>IF($B169&gt;0,COUNTIF('Liste par employé'!$H$9:$H$183,$B169),"")</f>
        <v/>
      </c>
      <c r="D169" s="46">
        <f>IF(B169&gt;0,SUMIF('Liste par employé'!$H$9:$H$184,$B169,'Liste par employé'!$E$9:$E$184),0)</f>
        <v>0</v>
      </c>
      <c r="E169" s="7">
        <f t="shared" si="18"/>
        <v>0</v>
      </c>
      <c r="F169" s="47">
        <f t="shared" si="19"/>
        <v>0</v>
      </c>
      <c r="G169" s="28">
        <f t="shared" si="20"/>
        <v>0</v>
      </c>
    </row>
    <row r="170" spans="2:7" x14ac:dyDescent="0.3">
      <c r="B170" s="66" cm="1">
        <f t="array" ref="B170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employé'!$H$9)+1),ROWS($B$12:B170))))),INDEX('Liste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employé'!$H$9)+1),ROWS($B$12:B170))),0)</f>
        <v>0</v>
      </c>
      <c r="C170" s="48" t="str">
        <f>IF($B170&gt;0,COUNTIF('Liste par employé'!$H$9:$H$183,$B170),"")</f>
        <v/>
      </c>
      <c r="D170" s="46">
        <f>IF(B170&gt;0,SUMIF('Liste par employé'!$H$9:$H$184,$B170,'Liste par employé'!$E$9:$E$184),0)</f>
        <v>0</v>
      </c>
      <c r="E170" s="7">
        <f t="shared" si="18"/>
        <v>0</v>
      </c>
      <c r="F170" s="47">
        <f t="shared" si="19"/>
        <v>0</v>
      </c>
      <c r="G170" s="28">
        <f t="shared" si="20"/>
        <v>0</v>
      </c>
    </row>
    <row r="171" spans="2:7" x14ac:dyDescent="0.3">
      <c r="B171" s="66" cm="1">
        <f t="array" ref="B171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employé'!$H$9)+1),ROWS($B$12:B171))))),INDEX('Liste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employé'!$H$9)+1),ROWS($B$12:B171))),0)</f>
        <v>0</v>
      </c>
      <c r="C171" s="48" t="str">
        <f>IF($B171&gt;0,COUNTIF('Liste par employé'!$H$9:$H$183,$B171),"")</f>
        <v/>
      </c>
      <c r="D171" s="46">
        <f>IF(B171&gt;0,SUMIF('Liste par employé'!$H$9:$H$184,$B171,'Liste par employé'!$E$9:$E$184),0)</f>
        <v>0</v>
      </c>
      <c r="E171" s="7">
        <f t="shared" si="18"/>
        <v>0</v>
      </c>
      <c r="F171" s="47">
        <f t="shared" si="19"/>
        <v>0</v>
      </c>
      <c r="G171" s="28">
        <f t="shared" si="20"/>
        <v>0</v>
      </c>
    </row>
    <row r="172" spans="2:7" x14ac:dyDescent="0.3">
      <c r="B172" s="66" cm="1">
        <f t="array" ref="B17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employé'!$H$9)+1),ROWS($B$12:B172))),0)</f>
        <v>0</v>
      </c>
      <c r="C172" s="48" t="str">
        <f>IF($B172&gt;0,COUNTIF('Liste par employé'!$H$9:$H$183,$B172),"")</f>
        <v/>
      </c>
      <c r="D172" s="46">
        <f>IF(B172&gt;0,SUMIF('Liste par employé'!$H$9:$H$184,$B172,'Liste par employé'!$E$9:$E$184),0)</f>
        <v>0</v>
      </c>
      <c r="E172" s="7">
        <f t="shared" si="18"/>
        <v>0</v>
      </c>
      <c r="F172" s="47">
        <f t="shared" si="19"/>
        <v>0</v>
      </c>
      <c r="G172" s="28">
        <f t="shared" si="20"/>
        <v>0</v>
      </c>
    </row>
    <row r="173" spans="2:7" x14ac:dyDescent="0.3">
      <c r="B173" s="66" cm="1">
        <f t="array" ref="B17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employé'!$H$9)+1),ROWS($B$12:B173))),0)</f>
        <v>0</v>
      </c>
      <c r="C173" s="48" t="str">
        <f>IF($B173&gt;0,COUNTIF('Liste par employé'!$H$9:$H$183,$B173),"")</f>
        <v/>
      </c>
      <c r="D173" s="46">
        <f>IF(B173&gt;0,SUMIF('Liste par employé'!$H$9:$H$184,$B173,'Liste par employé'!$E$9:$E$184),0)</f>
        <v>0</v>
      </c>
      <c r="E173" s="7">
        <f t="shared" ref="E173:E186" si="21">B173*D173</f>
        <v>0</v>
      </c>
      <c r="F173" s="47">
        <f t="shared" ref="F173:F186" si="22">E173*0.223</f>
        <v>0</v>
      </c>
      <c r="G173" s="28">
        <f t="shared" ref="G173:G186" si="23">F173+E173</f>
        <v>0</v>
      </c>
    </row>
    <row r="174" spans="2:7" x14ac:dyDescent="0.3">
      <c r="B174" s="66" cm="1">
        <f t="array" ref="B17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employé'!$H$9)+1),ROWS($B$12:B174))),0)</f>
        <v>0</v>
      </c>
      <c r="C174" s="48" t="str">
        <f>IF($B174&gt;0,COUNTIF('Liste par employé'!$H$9:$H$183,$B174),"")</f>
        <v/>
      </c>
      <c r="D174" s="46">
        <f>IF(B174&gt;0,SUMIF('Liste par employé'!$H$9:$H$184,$B174,'Liste par employé'!$E$9:$E$184),0)</f>
        <v>0</v>
      </c>
      <c r="E174" s="7">
        <f t="shared" si="21"/>
        <v>0</v>
      </c>
      <c r="F174" s="47">
        <f t="shared" si="22"/>
        <v>0</v>
      </c>
      <c r="G174" s="28">
        <f t="shared" si="23"/>
        <v>0</v>
      </c>
    </row>
    <row r="175" spans="2:7" x14ac:dyDescent="0.3">
      <c r="B175" s="66" cm="1">
        <f t="array" ref="B17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employé'!$H$9)+1),ROWS($B$12:B175))),0)</f>
        <v>0</v>
      </c>
      <c r="C175" s="48" t="str">
        <f>IF($B175&gt;0,COUNTIF('Liste par employé'!$H$9:$H$183,$B175),"")</f>
        <v/>
      </c>
      <c r="D175" s="46">
        <f>IF(B175&gt;0,SUMIF('Liste par employé'!$H$9:$H$184,$B175,'Liste par employé'!$E$9:$E$184),0)</f>
        <v>0</v>
      </c>
      <c r="E175" s="7">
        <f t="shared" si="21"/>
        <v>0</v>
      </c>
      <c r="F175" s="47">
        <f t="shared" si="22"/>
        <v>0</v>
      </c>
      <c r="G175" s="28">
        <f t="shared" si="23"/>
        <v>0</v>
      </c>
    </row>
    <row r="176" spans="2:7" x14ac:dyDescent="0.3">
      <c r="B176" s="66" cm="1">
        <f t="array" ref="B17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employé'!$H$9)+1),ROWS($B$12:B176))),0)</f>
        <v>0</v>
      </c>
      <c r="C176" s="48" t="str">
        <f>IF($B176&gt;0,COUNTIF('Liste par employé'!$H$9:$H$183,$B176),"")</f>
        <v/>
      </c>
      <c r="D176" s="46">
        <f>IF(B176&gt;0,SUMIF('Liste par employé'!$H$9:$H$184,$B176,'Liste par employé'!$E$9:$E$184),0)</f>
        <v>0</v>
      </c>
      <c r="E176" s="7">
        <f t="shared" si="21"/>
        <v>0</v>
      </c>
      <c r="F176" s="47">
        <f t="shared" si="22"/>
        <v>0</v>
      </c>
      <c r="G176" s="28">
        <f t="shared" si="23"/>
        <v>0</v>
      </c>
    </row>
    <row r="177" spans="2:7" x14ac:dyDescent="0.3">
      <c r="B177" s="66" cm="1">
        <f t="array" ref="B177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employé'!$H$9)+1),ROWS($B$12:B177))))),INDEX('Liste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employé'!$H$9)+1),ROWS($B$12:B177))),0)</f>
        <v>0</v>
      </c>
      <c r="C177" s="48" t="str">
        <f>IF($B177&gt;0,COUNTIF('Liste par employé'!$H$9:$H$183,$B177),"")</f>
        <v/>
      </c>
      <c r="D177" s="46">
        <f>IF(B177&gt;0,SUMIF('Liste par employé'!$H$9:$H$184,$B177,'Liste par employé'!$E$9:$E$184),0)</f>
        <v>0</v>
      </c>
      <c r="E177" s="7">
        <f t="shared" si="21"/>
        <v>0</v>
      </c>
      <c r="F177" s="47">
        <f t="shared" si="22"/>
        <v>0</v>
      </c>
      <c r="G177" s="28">
        <f t="shared" si="23"/>
        <v>0</v>
      </c>
    </row>
    <row r="178" spans="2:7" x14ac:dyDescent="0.3">
      <c r="B178" s="66" cm="1">
        <f t="array" ref="B178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employé'!$H$9)+1),ROWS($B$12:B178))))),INDEX('Liste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employé'!$H$9)+1),ROWS($B$12:B178))),0)</f>
        <v>0</v>
      </c>
      <c r="C178" s="48" t="str">
        <f>IF($B178&gt;0,COUNTIF('Liste par employé'!$H$9:$H$183,$B178),"")</f>
        <v/>
      </c>
      <c r="D178" s="46">
        <f>IF(B178&gt;0,SUMIF('Liste par employé'!$H$9:$H$184,$B178,'Liste par employé'!$E$9:$E$184),0)</f>
        <v>0</v>
      </c>
      <c r="E178" s="7">
        <f t="shared" si="21"/>
        <v>0</v>
      </c>
      <c r="F178" s="47">
        <f t="shared" si="22"/>
        <v>0</v>
      </c>
      <c r="G178" s="28">
        <f t="shared" si="23"/>
        <v>0</v>
      </c>
    </row>
    <row r="179" spans="2:7" x14ac:dyDescent="0.3">
      <c r="B179" s="66" cm="1">
        <f t="array" ref="B179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employé'!$H$9)+1),ROWS($B$12:B179))))),INDEX('Liste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employé'!$H$9)+1),ROWS($B$12:B179))),0)</f>
        <v>0</v>
      </c>
      <c r="C179" s="48" t="str">
        <f>IF($B179&gt;0,COUNTIF('Liste par employé'!$H$9:$H$183,$B179),"")</f>
        <v/>
      </c>
      <c r="D179" s="46">
        <f>IF(B179&gt;0,SUMIF('Liste par employé'!$H$9:$H$184,$B179,'Liste par employé'!$E$9:$E$184),0)</f>
        <v>0</v>
      </c>
      <c r="E179" s="7">
        <f t="shared" si="21"/>
        <v>0</v>
      </c>
      <c r="F179" s="47">
        <f t="shared" si="22"/>
        <v>0</v>
      </c>
      <c r="G179" s="28">
        <f t="shared" si="23"/>
        <v>0</v>
      </c>
    </row>
    <row r="180" spans="2:7" x14ac:dyDescent="0.3">
      <c r="B180" s="66" cm="1">
        <f t="array" ref="B180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employé'!$H$9)+1),ROWS($B$12:B180))))),INDEX('Liste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employé'!$H$9)+1),ROWS($B$12:B180))),0)</f>
        <v>0</v>
      </c>
      <c r="C180" s="48" t="str">
        <f>IF($B180&gt;0,COUNTIF('Liste par employé'!$H$9:$H$183,$B180),"")</f>
        <v/>
      </c>
      <c r="D180" s="46">
        <f>IF(B180&gt;0,SUMIF('Liste par employé'!$H$9:$H$184,$B180,'Liste par employé'!$E$9:$E$184),0)</f>
        <v>0</v>
      </c>
      <c r="E180" s="7">
        <f t="shared" si="21"/>
        <v>0</v>
      </c>
      <c r="F180" s="47">
        <f t="shared" si="22"/>
        <v>0</v>
      </c>
      <c r="G180" s="28">
        <f t="shared" si="23"/>
        <v>0</v>
      </c>
    </row>
    <row r="181" spans="2:7" x14ac:dyDescent="0.3">
      <c r="B181" s="66" cm="1">
        <f t="array" ref="B181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employé'!$H$9)+1),ROWS($B$12:B181))))),INDEX('Liste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employé'!$H$9)+1),ROWS($B$12:B181))),0)</f>
        <v>0</v>
      </c>
      <c r="C181" s="48" t="str">
        <f>IF($B181&gt;0,COUNTIF('Liste par employé'!$H$9:$H$183,$B181),"")</f>
        <v/>
      </c>
      <c r="D181" s="46">
        <f>IF(B181&gt;0,SUMIF('Liste par employé'!$H$9:$H$184,$B181,'Liste par employé'!$E$9:$E$184),0)</f>
        <v>0</v>
      </c>
      <c r="E181" s="7">
        <f t="shared" si="21"/>
        <v>0</v>
      </c>
      <c r="F181" s="47">
        <f t="shared" si="22"/>
        <v>0</v>
      </c>
      <c r="G181" s="28">
        <f t="shared" si="23"/>
        <v>0</v>
      </c>
    </row>
    <row r="182" spans="2:7" x14ac:dyDescent="0.3">
      <c r="B182" s="66" cm="1">
        <f t="array" ref="B182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employé'!$H$9)+1),ROWS($B$12:B182))))),INDEX('Liste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employé'!$H$9)+1),ROWS($B$12:B182))),0)</f>
        <v>0</v>
      </c>
      <c r="C182" s="48" t="str">
        <f>IF($B182&gt;0,COUNTIF('Liste par employé'!$H$9:$H$183,$B182),"")</f>
        <v/>
      </c>
      <c r="D182" s="46">
        <f>IF(B182&gt;0,SUMIF('Liste par employé'!$H$9:$H$184,$B182,'Liste par employé'!$E$9:$E$184),0)</f>
        <v>0</v>
      </c>
      <c r="E182" s="7">
        <f t="shared" si="21"/>
        <v>0</v>
      </c>
      <c r="F182" s="47">
        <f t="shared" si="22"/>
        <v>0</v>
      </c>
      <c r="G182" s="28">
        <f t="shared" si="23"/>
        <v>0</v>
      </c>
    </row>
    <row r="183" spans="2:7" x14ac:dyDescent="0.3">
      <c r="B183" s="66" cm="1">
        <f t="array" ref="B183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employé'!$H$9)+1),ROWS($B$12:B183))))),INDEX('Liste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employé'!$H$9)+1),ROWS($B$12:B183))),0)</f>
        <v>0</v>
      </c>
      <c r="C183" s="48" t="str">
        <f>IF($B183&gt;0,COUNTIF('Liste par employé'!$H$9:$H$183,$B183),"")</f>
        <v/>
      </c>
      <c r="D183" s="46">
        <f>IF(B183&gt;0,SUMIF('Liste par employé'!$H$9:$H$184,$B183,'Liste par employé'!$E$9:$E$184),0)</f>
        <v>0</v>
      </c>
      <c r="E183" s="7">
        <f t="shared" si="21"/>
        <v>0</v>
      </c>
      <c r="F183" s="47">
        <f t="shared" si="22"/>
        <v>0</v>
      </c>
      <c r="G183" s="28">
        <f t="shared" si="23"/>
        <v>0</v>
      </c>
    </row>
    <row r="184" spans="2:7" x14ac:dyDescent="0.3">
      <c r="B184" s="66" cm="1">
        <f t="array" ref="B184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employé'!$H$9)+1),ROWS($B$12:B184))))),INDEX('Liste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employé'!$H$9)+1),ROWS($B$12:B184))),0)</f>
        <v>0</v>
      </c>
      <c r="C184" s="48" t="str">
        <f>IF($B184&gt;0,COUNTIF('Liste par employé'!$H$9:$H$183,$B184),"")</f>
        <v/>
      </c>
      <c r="D184" s="46">
        <f>IF(B184&gt;0,SUMIF('Liste par employé'!$H$9:$H$184,$B184,'Liste par employé'!$E$9:$E$184),0)</f>
        <v>0</v>
      </c>
      <c r="E184" s="7">
        <f t="shared" si="21"/>
        <v>0</v>
      </c>
      <c r="F184" s="47">
        <f t="shared" si="22"/>
        <v>0</v>
      </c>
      <c r="G184" s="28">
        <f t="shared" si="23"/>
        <v>0</v>
      </c>
    </row>
    <row r="185" spans="2:7" x14ac:dyDescent="0.3">
      <c r="B185" s="66" cm="1">
        <f t="array" ref="B185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employé'!$H$9)+1),ROWS($B$12:B185))))),INDEX('Liste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employé'!$H$9)+1),ROWS($B$12:B185))),0)</f>
        <v>0</v>
      </c>
      <c r="C185" s="48" t="str">
        <f>IF($B185&gt;0,COUNTIF('Liste par employé'!$H$9:$H$183,$B185),"")</f>
        <v/>
      </c>
      <c r="D185" s="46">
        <f>IF(B185&gt;0,SUMIF('Liste par employé'!$H$9:$H$184,$B185,'Liste par employé'!$E$9:$E$184),0)</f>
        <v>0</v>
      </c>
      <c r="E185" s="7">
        <f t="shared" si="21"/>
        <v>0</v>
      </c>
      <c r="F185" s="47">
        <f t="shared" si="22"/>
        <v>0</v>
      </c>
      <c r="G185" s="28">
        <f t="shared" si="23"/>
        <v>0</v>
      </c>
    </row>
    <row r="186" spans="2:7" x14ac:dyDescent="0.3">
      <c r="B186" s="66" cm="1">
        <f t="array" ref="B186">IF(NOT(ISERROR(INDEX('Liste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employé'!$H$9)+1),ROWS($B$12:B186))))),INDEX('Liste par employé'!$H$9:$H$184,SMALL(IF(FREQUENCY(IF('Liste par employé'!$H$9:$H$184&lt;&gt;"",MATCH('Liste par employé'!$H$9:$H$184,'Liste par employé'!$H$9:$H$184,0)), ROW('Liste par employé'!$H$9:$H$184)-ROW('Liste par employé'!$H$9)+1),ROW('Liste par employé'!$H$9:$H$184)-ROW('Liste par employé'!$H$9)+1),ROWS($B$12:B186))),0)</f>
        <v>0</v>
      </c>
      <c r="C186" s="48" t="str">
        <f>IF($B186&gt;0,COUNTIF('Liste par employé'!$H$9:$H$183,$B186),"")</f>
        <v/>
      </c>
      <c r="D186" s="46">
        <f>IF(B186&gt;0,SUMIF('Liste par employé'!$H$9:$H$184,$B186,'Liste par employé'!$E$9:$E$184),0)</f>
        <v>0</v>
      </c>
      <c r="E186" s="7">
        <f t="shared" si="21"/>
        <v>0</v>
      </c>
      <c r="F186" s="47">
        <f t="shared" si="22"/>
        <v>0</v>
      </c>
      <c r="G186" s="28">
        <f t="shared" si="23"/>
        <v>0</v>
      </c>
    </row>
    <row r="188" spans="2:7" ht="15" thickBot="1" x14ac:dyDescent="0.35">
      <c r="B188" s="49" t="s">
        <v>0</v>
      </c>
      <c r="C188" s="50">
        <f>SUM(C12:C187)</f>
        <v>0</v>
      </c>
      <c r="D188" s="51">
        <f>SUM(D12:D187)</f>
        <v>0</v>
      </c>
      <c r="E188" s="52">
        <f>SUM(E12:E187)</f>
        <v>0</v>
      </c>
      <c r="F188" s="52">
        <f>SUM(F12:F187)</f>
        <v>0</v>
      </c>
      <c r="G188" s="52">
        <f>SUM(G12:G187)</f>
        <v>0</v>
      </c>
    </row>
    <row r="189" spans="2:7" ht="15" thickTop="1" x14ac:dyDescent="0.3"/>
    <row r="191" spans="2:7" x14ac:dyDescent="0.3">
      <c r="B191" s="53"/>
      <c r="C191" s="53"/>
    </row>
  </sheetData>
  <sheetProtection algorithmName="SHA-512" hashValue="z3vmNsnX/lATU+oIHkcvXCqBlXanSdVrZs2sW4x4HI0kJxLcfMt84gupfV15WJPRUhUfv7wiMfesqPjomfo4DA==" saltValue="PjZg7dYKJ7OTef62ytxucw==" spinCount="100000" sheet="1" sort="0" autoFilter="0"/>
  <mergeCells count="1">
    <mergeCell ref="B7:C7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187"/>
  <sheetViews>
    <sheetView showGridLines="0" tabSelected="1" topLeftCell="C1" zoomScale="115" zoomScaleNormal="115" workbookViewId="0">
      <pane ySplit="8" topLeftCell="A9" activePane="bottomLeft" state="frozen"/>
      <selection pane="bottomLeft" activeCell="H4" sqref="H4"/>
    </sheetView>
  </sheetViews>
  <sheetFormatPr baseColWidth="10" defaultColWidth="8.88671875" defaultRowHeight="14.4" x14ac:dyDescent="0.3"/>
  <cols>
    <col min="1" max="1" width="3" style="10" customWidth="1"/>
    <col min="2" max="2" width="23.6640625" style="8" customWidth="1"/>
    <col min="3" max="3" width="25.88671875" style="8" customWidth="1"/>
    <col min="4" max="4" width="18.44140625" style="9" customWidth="1"/>
    <col min="5" max="5" width="20.44140625" style="9" customWidth="1"/>
    <col min="6" max="6" width="25.33203125" style="9" customWidth="1"/>
    <col min="7" max="7" width="23.88671875" style="9" customWidth="1"/>
    <col min="8" max="8" width="25.88671875" style="9" customWidth="1"/>
    <col min="9" max="9" width="14.88671875" style="9" customWidth="1"/>
    <col min="10" max="10" width="17.6640625" style="9" customWidth="1"/>
    <col min="11" max="16384" width="8.88671875" style="10"/>
  </cols>
  <sheetData>
    <row r="1" spans="2:10" x14ac:dyDescent="0.3">
      <c r="J1" s="10"/>
    </row>
    <row r="2" spans="2:10" x14ac:dyDescent="0.3">
      <c r="I2" s="11" t="s">
        <v>2</v>
      </c>
      <c r="J2" s="11" t="s">
        <v>3</v>
      </c>
    </row>
    <row r="3" spans="2:10" s="14" customFormat="1" ht="31.5" customHeight="1" x14ac:dyDescent="0.3">
      <c r="B3" s="12" t="s">
        <v>17</v>
      </c>
      <c r="C3" s="70"/>
      <c r="D3" s="71"/>
      <c r="E3" s="13"/>
      <c r="F3" s="13"/>
      <c r="G3" s="69" t="s">
        <v>5</v>
      </c>
      <c r="H3" s="69"/>
      <c r="I3" s="4"/>
      <c r="J3" s="5"/>
    </row>
    <row r="4" spans="2:10" ht="27.75" customHeight="1" x14ac:dyDescent="0.4">
      <c r="B4" s="12" t="s">
        <v>11</v>
      </c>
      <c r="C4" s="72"/>
      <c r="D4" s="73"/>
      <c r="E4" s="15"/>
      <c r="F4" s="15"/>
      <c r="G4" s="16" t="s">
        <v>19</v>
      </c>
      <c r="H4" s="36">
        <v>6</v>
      </c>
      <c r="J4" s="10"/>
    </row>
    <row r="5" spans="2:10" ht="30.75" customHeight="1" x14ac:dyDescent="0.4">
      <c r="B5" s="12" t="s">
        <v>12</v>
      </c>
      <c r="C5" s="72"/>
      <c r="D5" s="73"/>
      <c r="E5" s="15"/>
      <c r="F5" s="15"/>
      <c r="G5" s="16" t="s">
        <v>20</v>
      </c>
      <c r="H5" s="36">
        <v>27.92</v>
      </c>
      <c r="J5" s="10"/>
    </row>
    <row r="6" spans="2:10" ht="14.25" customHeight="1" x14ac:dyDescent="0.3"/>
    <row r="7" spans="2:10" x14ac:dyDescent="0.3">
      <c r="D7" s="17" t="s">
        <v>0</v>
      </c>
      <c r="E7" s="18">
        <f>E185</f>
        <v>0</v>
      </c>
      <c r="F7" s="65" t="s">
        <v>26</v>
      </c>
      <c r="G7" s="19" t="s">
        <v>26</v>
      </c>
      <c r="H7" s="19" t="s">
        <v>26</v>
      </c>
      <c r="I7" s="20">
        <f>I185</f>
        <v>0</v>
      </c>
      <c r="J7" s="20">
        <f>J185</f>
        <v>0</v>
      </c>
    </row>
    <row r="8" spans="2:10" s="25" customFormat="1" ht="17.399999999999999" x14ac:dyDescent="0.3">
      <c r="B8" s="21" t="s">
        <v>16</v>
      </c>
      <c r="C8" s="22" t="s">
        <v>13</v>
      </c>
      <c r="D8" s="22" t="s">
        <v>10</v>
      </c>
      <c r="E8" s="22" t="s">
        <v>1</v>
      </c>
      <c r="F8" s="22" t="s">
        <v>28</v>
      </c>
      <c r="G8" s="23" t="s">
        <v>6</v>
      </c>
      <c r="H8" s="23" t="s">
        <v>7</v>
      </c>
      <c r="I8" s="23" t="s">
        <v>0</v>
      </c>
      <c r="J8" s="24" t="s">
        <v>15</v>
      </c>
    </row>
    <row r="9" spans="2:10" x14ac:dyDescent="0.3">
      <c r="B9" s="1"/>
      <c r="C9" s="2"/>
      <c r="D9" s="6"/>
      <c r="E9" s="3"/>
      <c r="F9" s="6"/>
      <c r="G9" s="26">
        <f>IF(NOT(ISBLANK(D9)),'Liste par employé'!$H$5,0)</f>
        <v>0</v>
      </c>
      <c r="H9" s="26">
        <f t="shared" ref="H9:H40" si="0">MAX(MIN(G9-D9,F9,$H$4),0)</f>
        <v>0</v>
      </c>
      <c r="I9" s="27">
        <f t="shared" ref="I9:I40" si="1">E9*H9</f>
        <v>0</v>
      </c>
      <c r="J9" s="28">
        <f t="shared" ref="J9:J47" si="2">ROUND(I9*0.223,2)</f>
        <v>0</v>
      </c>
    </row>
    <row r="10" spans="2:10" x14ac:dyDescent="0.3">
      <c r="B10" s="1"/>
      <c r="C10" s="2"/>
      <c r="D10" s="6"/>
      <c r="E10" s="3"/>
      <c r="F10" s="6"/>
      <c r="G10" s="26">
        <f>IF(NOT(ISBLANK(D10)),'Liste par employé'!$H$5,0)</f>
        <v>0</v>
      </c>
      <c r="H10" s="26">
        <f t="shared" si="0"/>
        <v>0</v>
      </c>
      <c r="I10" s="27">
        <f t="shared" si="1"/>
        <v>0</v>
      </c>
      <c r="J10" s="28">
        <f t="shared" si="2"/>
        <v>0</v>
      </c>
    </row>
    <row r="11" spans="2:10" x14ac:dyDescent="0.3">
      <c r="B11" s="1"/>
      <c r="C11" s="2"/>
      <c r="D11" s="6"/>
      <c r="E11" s="3"/>
      <c r="F11" s="6"/>
      <c r="G11" s="26">
        <f>IF(NOT(ISBLANK(D11)),'Liste par employé'!$H$5,0)</f>
        <v>0</v>
      </c>
      <c r="H11" s="26">
        <f t="shared" si="0"/>
        <v>0</v>
      </c>
      <c r="I11" s="27">
        <f t="shared" si="1"/>
        <v>0</v>
      </c>
      <c r="J11" s="28">
        <f t="shared" si="2"/>
        <v>0</v>
      </c>
    </row>
    <row r="12" spans="2:10" x14ac:dyDescent="0.3">
      <c r="B12" s="1"/>
      <c r="C12" s="2"/>
      <c r="D12" s="6"/>
      <c r="E12" s="3"/>
      <c r="F12" s="6"/>
      <c r="G12" s="26">
        <f>IF(NOT(ISBLANK(D12)),'Liste par employé'!$H$5,0)</f>
        <v>0</v>
      </c>
      <c r="H12" s="26">
        <f t="shared" si="0"/>
        <v>0</v>
      </c>
      <c r="I12" s="27">
        <f t="shared" si="1"/>
        <v>0</v>
      </c>
      <c r="J12" s="28">
        <f t="shared" si="2"/>
        <v>0</v>
      </c>
    </row>
    <row r="13" spans="2:10" x14ac:dyDescent="0.3">
      <c r="B13" s="1"/>
      <c r="C13" s="2"/>
      <c r="D13" s="6"/>
      <c r="E13" s="3"/>
      <c r="F13" s="6"/>
      <c r="G13" s="26">
        <f>IF(NOT(ISBLANK(D13)),'Liste par employé'!$H$5,0)</f>
        <v>0</v>
      </c>
      <c r="H13" s="26">
        <f t="shared" si="0"/>
        <v>0</v>
      </c>
      <c r="I13" s="27">
        <f t="shared" si="1"/>
        <v>0</v>
      </c>
      <c r="J13" s="28">
        <f t="shared" si="2"/>
        <v>0</v>
      </c>
    </row>
    <row r="14" spans="2:10" x14ac:dyDescent="0.3">
      <c r="B14" s="1"/>
      <c r="C14" s="2"/>
      <c r="D14" s="6"/>
      <c r="E14" s="3"/>
      <c r="F14" s="6"/>
      <c r="G14" s="26">
        <f>IF(NOT(ISBLANK(D14)),'Liste par employé'!$H$5,0)</f>
        <v>0</v>
      </c>
      <c r="H14" s="26">
        <f t="shared" si="0"/>
        <v>0</v>
      </c>
      <c r="I14" s="27">
        <f t="shared" si="1"/>
        <v>0</v>
      </c>
      <c r="J14" s="28">
        <f t="shared" si="2"/>
        <v>0</v>
      </c>
    </row>
    <row r="15" spans="2:10" x14ac:dyDescent="0.3">
      <c r="B15" s="1"/>
      <c r="C15" s="2"/>
      <c r="D15" s="6"/>
      <c r="E15" s="3"/>
      <c r="F15" s="6"/>
      <c r="G15" s="26">
        <f>IF(NOT(ISBLANK(D15)),'Liste par employé'!$H$5,0)</f>
        <v>0</v>
      </c>
      <c r="H15" s="26">
        <f t="shared" si="0"/>
        <v>0</v>
      </c>
      <c r="I15" s="27">
        <f t="shared" si="1"/>
        <v>0</v>
      </c>
      <c r="J15" s="28">
        <f t="shared" si="2"/>
        <v>0</v>
      </c>
    </row>
    <row r="16" spans="2:10" x14ac:dyDescent="0.3">
      <c r="B16" s="1"/>
      <c r="C16" s="2"/>
      <c r="D16" s="6"/>
      <c r="E16" s="3"/>
      <c r="F16" s="6"/>
      <c r="G16" s="26">
        <f>IF(NOT(ISBLANK(D16)),'Liste par employé'!$H$5,0)</f>
        <v>0</v>
      </c>
      <c r="H16" s="26">
        <f t="shared" si="0"/>
        <v>0</v>
      </c>
      <c r="I16" s="27">
        <f t="shared" si="1"/>
        <v>0</v>
      </c>
      <c r="J16" s="28">
        <f t="shared" si="2"/>
        <v>0</v>
      </c>
    </row>
    <row r="17" spans="2:10" x14ac:dyDescent="0.3">
      <c r="B17" s="1"/>
      <c r="C17" s="2"/>
      <c r="D17" s="6"/>
      <c r="E17" s="3"/>
      <c r="F17" s="6"/>
      <c r="G17" s="26">
        <f>IF(NOT(ISBLANK(D17)),'Liste par employé'!$H$5,0)</f>
        <v>0</v>
      </c>
      <c r="H17" s="26">
        <f t="shared" si="0"/>
        <v>0</v>
      </c>
      <c r="I17" s="27">
        <f t="shared" si="1"/>
        <v>0</v>
      </c>
      <c r="J17" s="28">
        <f t="shared" si="2"/>
        <v>0</v>
      </c>
    </row>
    <row r="18" spans="2:10" x14ac:dyDescent="0.3">
      <c r="B18" s="1"/>
      <c r="C18" s="2"/>
      <c r="D18" s="6"/>
      <c r="E18" s="3"/>
      <c r="F18" s="6"/>
      <c r="G18" s="26">
        <f>IF(NOT(ISBLANK(D18)),'Liste par employé'!$H$5,0)</f>
        <v>0</v>
      </c>
      <c r="H18" s="26">
        <f t="shared" si="0"/>
        <v>0</v>
      </c>
      <c r="I18" s="27">
        <f t="shared" si="1"/>
        <v>0</v>
      </c>
      <c r="J18" s="28">
        <f t="shared" si="2"/>
        <v>0</v>
      </c>
    </row>
    <row r="19" spans="2:10" x14ac:dyDescent="0.3">
      <c r="B19" s="1"/>
      <c r="C19" s="2"/>
      <c r="D19" s="6"/>
      <c r="E19" s="3"/>
      <c r="F19" s="6"/>
      <c r="G19" s="26">
        <f>IF(NOT(ISBLANK(D19)),'Liste par employé'!$H$5,0)</f>
        <v>0</v>
      </c>
      <c r="H19" s="26">
        <f t="shared" si="0"/>
        <v>0</v>
      </c>
      <c r="I19" s="27">
        <f t="shared" si="1"/>
        <v>0</v>
      </c>
      <c r="J19" s="28">
        <f t="shared" si="2"/>
        <v>0</v>
      </c>
    </row>
    <row r="20" spans="2:10" x14ac:dyDescent="0.3">
      <c r="B20" s="1"/>
      <c r="C20" s="2"/>
      <c r="D20" s="6"/>
      <c r="E20" s="3"/>
      <c r="F20" s="6"/>
      <c r="G20" s="26">
        <f>IF(NOT(ISBLANK(D20)),'Liste par employé'!$H$5,0)</f>
        <v>0</v>
      </c>
      <c r="H20" s="26">
        <f t="shared" si="0"/>
        <v>0</v>
      </c>
      <c r="I20" s="27">
        <f t="shared" si="1"/>
        <v>0</v>
      </c>
      <c r="J20" s="28">
        <f t="shared" si="2"/>
        <v>0</v>
      </c>
    </row>
    <row r="21" spans="2:10" x14ac:dyDescent="0.3">
      <c r="B21" s="1"/>
      <c r="C21" s="2"/>
      <c r="D21" s="6"/>
      <c r="E21" s="3"/>
      <c r="F21" s="6"/>
      <c r="G21" s="26">
        <f>IF(NOT(ISBLANK(D21)),'Liste par employé'!$H$5,0)</f>
        <v>0</v>
      </c>
      <c r="H21" s="26">
        <f t="shared" si="0"/>
        <v>0</v>
      </c>
      <c r="I21" s="27">
        <f t="shared" si="1"/>
        <v>0</v>
      </c>
      <c r="J21" s="28">
        <f t="shared" si="2"/>
        <v>0</v>
      </c>
    </row>
    <row r="22" spans="2:10" x14ac:dyDescent="0.3">
      <c r="B22" s="1"/>
      <c r="C22" s="2"/>
      <c r="D22" s="6"/>
      <c r="E22" s="3"/>
      <c r="F22" s="6"/>
      <c r="G22" s="26">
        <f>IF(NOT(ISBLANK(D22)),'Liste par employé'!$H$5,0)</f>
        <v>0</v>
      </c>
      <c r="H22" s="26">
        <f t="shared" si="0"/>
        <v>0</v>
      </c>
      <c r="I22" s="27">
        <f t="shared" si="1"/>
        <v>0</v>
      </c>
      <c r="J22" s="28">
        <f t="shared" si="2"/>
        <v>0</v>
      </c>
    </row>
    <row r="23" spans="2:10" x14ac:dyDescent="0.3">
      <c r="B23" s="1"/>
      <c r="C23" s="2"/>
      <c r="D23" s="6"/>
      <c r="E23" s="3"/>
      <c r="F23" s="6"/>
      <c r="G23" s="26">
        <f>IF(NOT(ISBLANK(D23)),'Liste par employé'!$H$5,0)</f>
        <v>0</v>
      </c>
      <c r="H23" s="26">
        <f t="shared" si="0"/>
        <v>0</v>
      </c>
      <c r="I23" s="27">
        <f t="shared" si="1"/>
        <v>0</v>
      </c>
      <c r="J23" s="28">
        <f t="shared" si="2"/>
        <v>0</v>
      </c>
    </row>
    <row r="24" spans="2:10" x14ac:dyDescent="0.3">
      <c r="B24" s="1"/>
      <c r="C24" s="2"/>
      <c r="D24" s="6"/>
      <c r="E24" s="3"/>
      <c r="F24" s="6"/>
      <c r="G24" s="26">
        <f>IF(NOT(ISBLANK(D24)),'Liste par employé'!$H$5,0)</f>
        <v>0</v>
      </c>
      <c r="H24" s="26">
        <f t="shared" si="0"/>
        <v>0</v>
      </c>
      <c r="I24" s="27">
        <f t="shared" si="1"/>
        <v>0</v>
      </c>
      <c r="J24" s="28">
        <f t="shared" si="2"/>
        <v>0</v>
      </c>
    </row>
    <row r="25" spans="2:10" x14ac:dyDescent="0.3">
      <c r="B25" s="1"/>
      <c r="C25" s="2"/>
      <c r="D25" s="6"/>
      <c r="E25" s="3"/>
      <c r="F25" s="6"/>
      <c r="G25" s="26">
        <f>IF(NOT(ISBLANK(D25)),'Liste par employé'!$H$5,0)</f>
        <v>0</v>
      </c>
      <c r="H25" s="26">
        <f t="shared" si="0"/>
        <v>0</v>
      </c>
      <c r="I25" s="27">
        <f t="shared" si="1"/>
        <v>0</v>
      </c>
      <c r="J25" s="28">
        <f t="shared" si="2"/>
        <v>0</v>
      </c>
    </row>
    <row r="26" spans="2:10" x14ac:dyDescent="0.3">
      <c r="B26" s="1"/>
      <c r="C26" s="2"/>
      <c r="D26" s="6"/>
      <c r="E26" s="3"/>
      <c r="F26" s="6"/>
      <c r="G26" s="26">
        <f>IF(NOT(ISBLANK(D26)),'Liste par employé'!$H$5,0)</f>
        <v>0</v>
      </c>
      <c r="H26" s="26">
        <f t="shared" si="0"/>
        <v>0</v>
      </c>
      <c r="I26" s="27">
        <f t="shared" si="1"/>
        <v>0</v>
      </c>
      <c r="J26" s="28">
        <f t="shared" si="2"/>
        <v>0</v>
      </c>
    </row>
    <row r="27" spans="2:10" x14ac:dyDescent="0.3">
      <c r="B27" s="1"/>
      <c r="C27" s="2"/>
      <c r="D27" s="6"/>
      <c r="E27" s="3"/>
      <c r="F27" s="6"/>
      <c r="G27" s="26">
        <f>IF(NOT(ISBLANK(D27)),'Liste par employé'!$H$5,0)</f>
        <v>0</v>
      </c>
      <c r="H27" s="26">
        <f t="shared" si="0"/>
        <v>0</v>
      </c>
      <c r="I27" s="27">
        <f t="shared" si="1"/>
        <v>0</v>
      </c>
      <c r="J27" s="28">
        <f t="shared" si="2"/>
        <v>0</v>
      </c>
    </row>
    <row r="28" spans="2:10" x14ac:dyDescent="0.3">
      <c r="B28" s="1"/>
      <c r="C28" s="2"/>
      <c r="D28" s="6"/>
      <c r="E28" s="3"/>
      <c r="F28" s="6"/>
      <c r="G28" s="26">
        <f>IF(NOT(ISBLANK(D28)),'Liste par employé'!$H$5,0)</f>
        <v>0</v>
      </c>
      <c r="H28" s="26">
        <f t="shared" si="0"/>
        <v>0</v>
      </c>
      <c r="I28" s="27">
        <f t="shared" si="1"/>
        <v>0</v>
      </c>
      <c r="J28" s="28">
        <f t="shared" si="2"/>
        <v>0</v>
      </c>
    </row>
    <row r="29" spans="2:10" x14ac:dyDescent="0.3">
      <c r="B29" s="1"/>
      <c r="C29" s="2"/>
      <c r="D29" s="6"/>
      <c r="E29" s="3"/>
      <c r="F29" s="6"/>
      <c r="G29" s="26">
        <f>IF(NOT(ISBLANK(D29)),'Liste par employé'!$H$5,0)</f>
        <v>0</v>
      </c>
      <c r="H29" s="26">
        <f t="shared" si="0"/>
        <v>0</v>
      </c>
      <c r="I29" s="27">
        <f t="shared" si="1"/>
        <v>0</v>
      </c>
      <c r="J29" s="28">
        <f t="shared" si="2"/>
        <v>0</v>
      </c>
    </row>
    <row r="30" spans="2:10" x14ac:dyDescent="0.3">
      <c r="B30" s="1"/>
      <c r="C30" s="2"/>
      <c r="D30" s="6"/>
      <c r="E30" s="3"/>
      <c r="F30" s="6"/>
      <c r="G30" s="26">
        <f>IF(NOT(ISBLANK(D30)),'Liste par employé'!$H$5,0)</f>
        <v>0</v>
      </c>
      <c r="H30" s="26">
        <f t="shared" si="0"/>
        <v>0</v>
      </c>
      <c r="I30" s="27">
        <f t="shared" si="1"/>
        <v>0</v>
      </c>
      <c r="J30" s="28">
        <f t="shared" si="2"/>
        <v>0</v>
      </c>
    </row>
    <row r="31" spans="2:10" x14ac:dyDescent="0.3">
      <c r="B31" s="1"/>
      <c r="C31" s="2"/>
      <c r="D31" s="6"/>
      <c r="E31" s="3"/>
      <c r="F31" s="6"/>
      <c r="G31" s="26">
        <f>IF(NOT(ISBLANK(D31)),'Liste par employé'!$H$5,0)</f>
        <v>0</v>
      </c>
      <c r="H31" s="26">
        <f t="shared" si="0"/>
        <v>0</v>
      </c>
      <c r="I31" s="27">
        <f t="shared" si="1"/>
        <v>0</v>
      </c>
      <c r="J31" s="28">
        <f t="shared" si="2"/>
        <v>0</v>
      </c>
    </row>
    <row r="32" spans="2:10" x14ac:dyDescent="0.3">
      <c r="B32" s="1"/>
      <c r="C32" s="2"/>
      <c r="D32" s="6"/>
      <c r="E32" s="3"/>
      <c r="F32" s="6"/>
      <c r="G32" s="26">
        <f>IF(NOT(ISBLANK(D32)),'Liste par employé'!$H$5,0)</f>
        <v>0</v>
      </c>
      <c r="H32" s="26">
        <f t="shared" si="0"/>
        <v>0</v>
      </c>
      <c r="I32" s="27">
        <f t="shared" si="1"/>
        <v>0</v>
      </c>
      <c r="J32" s="28">
        <f t="shared" si="2"/>
        <v>0</v>
      </c>
    </row>
    <row r="33" spans="2:10" x14ac:dyDescent="0.3">
      <c r="B33" s="1"/>
      <c r="C33" s="2"/>
      <c r="D33" s="6"/>
      <c r="E33" s="3"/>
      <c r="F33" s="6"/>
      <c r="G33" s="26">
        <f>IF(NOT(ISBLANK(D33)),'Liste par employé'!$H$5,0)</f>
        <v>0</v>
      </c>
      <c r="H33" s="26">
        <f t="shared" si="0"/>
        <v>0</v>
      </c>
      <c r="I33" s="27">
        <f t="shared" si="1"/>
        <v>0</v>
      </c>
      <c r="J33" s="28">
        <f t="shared" si="2"/>
        <v>0</v>
      </c>
    </row>
    <row r="34" spans="2:10" x14ac:dyDescent="0.3">
      <c r="B34" s="1"/>
      <c r="C34" s="2"/>
      <c r="D34" s="6"/>
      <c r="E34" s="3"/>
      <c r="F34" s="6"/>
      <c r="G34" s="26">
        <f>IF(NOT(ISBLANK(D34)),'Liste par employé'!$H$5,0)</f>
        <v>0</v>
      </c>
      <c r="H34" s="26">
        <f t="shared" si="0"/>
        <v>0</v>
      </c>
      <c r="I34" s="27">
        <f t="shared" si="1"/>
        <v>0</v>
      </c>
      <c r="J34" s="28">
        <f t="shared" si="2"/>
        <v>0</v>
      </c>
    </row>
    <row r="35" spans="2:10" x14ac:dyDescent="0.3">
      <c r="B35" s="1"/>
      <c r="C35" s="2"/>
      <c r="D35" s="6"/>
      <c r="E35" s="3"/>
      <c r="F35" s="6"/>
      <c r="G35" s="26">
        <f>IF(NOT(ISBLANK(D35)),'Liste par employé'!$H$5,0)</f>
        <v>0</v>
      </c>
      <c r="H35" s="26">
        <f t="shared" si="0"/>
        <v>0</v>
      </c>
      <c r="I35" s="27">
        <f t="shared" si="1"/>
        <v>0</v>
      </c>
      <c r="J35" s="28">
        <f t="shared" si="2"/>
        <v>0</v>
      </c>
    </row>
    <row r="36" spans="2:10" x14ac:dyDescent="0.3">
      <c r="B36" s="1"/>
      <c r="C36" s="2"/>
      <c r="D36" s="6"/>
      <c r="E36" s="3"/>
      <c r="F36" s="6"/>
      <c r="G36" s="26">
        <f>IF(NOT(ISBLANK(D36)),'Liste par employé'!$H$5,0)</f>
        <v>0</v>
      </c>
      <c r="H36" s="26">
        <f t="shared" si="0"/>
        <v>0</v>
      </c>
      <c r="I36" s="27">
        <f t="shared" si="1"/>
        <v>0</v>
      </c>
      <c r="J36" s="28">
        <f t="shared" si="2"/>
        <v>0</v>
      </c>
    </row>
    <row r="37" spans="2:10" x14ac:dyDescent="0.3">
      <c r="B37" s="1"/>
      <c r="C37" s="2"/>
      <c r="D37" s="6"/>
      <c r="E37" s="3"/>
      <c r="F37" s="6"/>
      <c r="G37" s="26">
        <f>IF(NOT(ISBLANK(D37)),'Liste par employé'!$H$5,0)</f>
        <v>0</v>
      </c>
      <c r="H37" s="26">
        <f t="shared" si="0"/>
        <v>0</v>
      </c>
      <c r="I37" s="27">
        <f t="shared" si="1"/>
        <v>0</v>
      </c>
      <c r="J37" s="28">
        <f t="shared" si="2"/>
        <v>0</v>
      </c>
    </row>
    <row r="38" spans="2:10" x14ac:dyDescent="0.3">
      <c r="B38" s="1"/>
      <c r="C38" s="2"/>
      <c r="D38" s="6"/>
      <c r="E38" s="3"/>
      <c r="F38" s="6"/>
      <c r="G38" s="26">
        <f>IF(NOT(ISBLANK(D38)),'Liste par employé'!$H$5,0)</f>
        <v>0</v>
      </c>
      <c r="H38" s="26">
        <f t="shared" si="0"/>
        <v>0</v>
      </c>
      <c r="I38" s="27">
        <f t="shared" si="1"/>
        <v>0</v>
      </c>
      <c r="J38" s="28">
        <f t="shared" si="2"/>
        <v>0</v>
      </c>
    </row>
    <row r="39" spans="2:10" x14ac:dyDescent="0.3">
      <c r="B39" s="1"/>
      <c r="C39" s="2"/>
      <c r="D39" s="6"/>
      <c r="E39" s="3"/>
      <c r="F39" s="6"/>
      <c r="G39" s="26">
        <f>IF(NOT(ISBLANK(D39)),'Liste par employé'!$H$5,0)</f>
        <v>0</v>
      </c>
      <c r="H39" s="26">
        <f t="shared" si="0"/>
        <v>0</v>
      </c>
      <c r="I39" s="27">
        <f t="shared" si="1"/>
        <v>0</v>
      </c>
      <c r="J39" s="28">
        <f t="shared" si="2"/>
        <v>0</v>
      </c>
    </row>
    <row r="40" spans="2:10" x14ac:dyDescent="0.3">
      <c r="B40" s="1"/>
      <c r="C40" s="2"/>
      <c r="D40" s="6"/>
      <c r="E40" s="3"/>
      <c r="F40" s="6"/>
      <c r="G40" s="26">
        <f>IF(NOT(ISBLANK(D40)),'Liste par employé'!$H$5,0)</f>
        <v>0</v>
      </c>
      <c r="H40" s="26">
        <f t="shared" si="0"/>
        <v>0</v>
      </c>
      <c r="I40" s="27">
        <f t="shared" si="1"/>
        <v>0</v>
      </c>
      <c r="J40" s="28">
        <f t="shared" si="2"/>
        <v>0</v>
      </c>
    </row>
    <row r="41" spans="2:10" x14ac:dyDescent="0.3">
      <c r="B41" s="1"/>
      <c r="C41" s="2"/>
      <c r="D41" s="6"/>
      <c r="E41" s="3"/>
      <c r="F41" s="6"/>
      <c r="G41" s="26">
        <f>IF(NOT(ISBLANK(D41)),'Liste par employé'!$H$5,0)</f>
        <v>0</v>
      </c>
      <c r="H41" s="26">
        <f t="shared" ref="H41:H72" si="3">MAX(MIN(G41-D41,F41,$H$4),0)</f>
        <v>0</v>
      </c>
      <c r="I41" s="27">
        <f t="shared" ref="I41:I72" si="4">E41*H41</f>
        <v>0</v>
      </c>
      <c r="J41" s="28">
        <f t="shared" si="2"/>
        <v>0</v>
      </c>
    </row>
    <row r="42" spans="2:10" x14ac:dyDescent="0.3">
      <c r="B42" s="1"/>
      <c r="C42" s="2"/>
      <c r="D42" s="6"/>
      <c r="E42" s="3"/>
      <c r="F42" s="6"/>
      <c r="G42" s="26">
        <f>IF(NOT(ISBLANK(D42)),'Liste par employé'!$H$5,0)</f>
        <v>0</v>
      </c>
      <c r="H42" s="26">
        <f t="shared" si="3"/>
        <v>0</v>
      </c>
      <c r="I42" s="27">
        <f t="shared" si="4"/>
        <v>0</v>
      </c>
      <c r="J42" s="28">
        <f t="shared" si="2"/>
        <v>0</v>
      </c>
    </row>
    <row r="43" spans="2:10" x14ac:dyDescent="0.3">
      <c r="B43" s="1"/>
      <c r="C43" s="2"/>
      <c r="D43" s="6"/>
      <c r="E43" s="3"/>
      <c r="F43" s="6"/>
      <c r="G43" s="26">
        <f>IF(NOT(ISBLANK(D43)),'Liste par employé'!$H$5,0)</f>
        <v>0</v>
      </c>
      <c r="H43" s="26">
        <f t="shared" si="3"/>
        <v>0</v>
      </c>
      <c r="I43" s="27">
        <f t="shared" si="4"/>
        <v>0</v>
      </c>
      <c r="J43" s="28">
        <f t="shared" si="2"/>
        <v>0</v>
      </c>
    </row>
    <row r="44" spans="2:10" x14ac:dyDescent="0.3">
      <c r="B44" s="1"/>
      <c r="C44" s="2"/>
      <c r="D44" s="6"/>
      <c r="E44" s="3"/>
      <c r="F44" s="6"/>
      <c r="G44" s="26">
        <f>IF(NOT(ISBLANK(D44)),'Liste par employé'!$H$5,0)</f>
        <v>0</v>
      </c>
      <c r="H44" s="26">
        <f t="shared" si="3"/>
        <v>0</v>
      </c>
      <c r="I44" s="27">
        <f t="shared" si="4"/>
        <v>0</v>
      </c>
      <c r="J44" s="28">
        <f t="shared" si="2"/>
        <v>0</v>
      </c>
    </row>
    <row r="45" spans="2:10" x14ac:dyDescent="0.3">
      <c r="B45" s="1"/>
      <c r="C45" s="2"/>
      <c r="D45" s="6"/>
      <c r="E45" s="3"/>
      <c r="F45" s="6"/>
      <c r="G45" s="26">
        <f>IF(NOT(ISBLANK(D45)),'Liste par employé'!$H$5,0)</f>
        <v>0</v>
      </c>
      <c r="H45" s="26">
        <f t="shared" si="3"/>
        <v>0</v>
      </c>
      <c r="I45" s="27">
        <f t="shared" si="4"/>
        <v>0</v>
      </c>
      <c r="J45" s="28">
        <f t="shared" si="2"/>
        <v>0</v>
      </c>
    </row>
    <row r="46" spans="2:10" x14ac:dyDescent="0.3">
      <c r="B46" s="1"/>
      <c r="C46" s="2"/>
      <c r="D46" s="6"/>
      <c r="E46" s="3"/>
      <c r="F46" s="6"/>
      <c r="G46" s="26">
        <f>IF(NOT(ISBLANK(D46)),'Liste par employé'!$H$5,0)</f>
        <v>0</v>
      </c>
      <c r="H46" s="26">
        <f t="shared" si="3"/>
        <v>0</v>
      </c>
      <c r="I46" s="27">
        <f t="shared" si="4"/>
        <v>0</v>
      </c>
      <c r="J46" s="28">
        <f t="shared" si="2"/>
        <v>0</v>
      </c>
    </row>
    <row r="47" spans="2:10" x14ac:dyDescent="0.3">
      <c r="B47" s="1"/>
      <c r="C47" s="2"/>
      <c r="D47" s="6"/>
      <c r="E47" s="3"/>
      <c r="F47" s="6"/>
      <c r="G47" s="26">
        <f>IF(NOT(ISBLANK(D47)),'Liste par employé'!$H$5,0)</f>
        <v>0</v>
      </c>
      <c r="H47" s="26">
        <f t="shared" si="3"/>
        <v>0</v>
      </c>
      <c r="I47" s="27">
        <f t="shared" si="4"/>
        <v>0</v>
      </c>
      <c r="J47" s="28">
        <f t="shared" si="2"/>
        <v>0</v>
      </c>
    </row>
    <row r="48" spans="2:10" x14ac:dyDescent="0.3">
      <c r="B48" s="1"/>
      <c r="C48" s="2"/>
      <c r="D48" s="6"/>
      <c r="E48" s="3"/>
      <c r="F48" s="6"/>
      <c r="G48" s="26">
        <f>IF(NOT(ISBLANK(D48)),'Liste par employé'!$H$5,0)</f>
        <v>0</v>
      </c>
      <c r="H48" s="26">
        <f t="shared" si="3"/>
        <v>0</v>
      </c>
      <c r="I48" s="27">
        <f t="shared" si="4"/>
        <v>0</v>
      </c>
      <c r="J48" s="28">
        <f t="shared" ref="J48:J53" si="5">ROUND(I48*0.223,2)</f>
        <v>0</v>
      </c>
    </row>
    <row r="49" spans="2:10" x14ac:dyDescent="0.3">
      <c r="B49" s="1"/>
      <c r="C49" s="2"/>
      <c r="D49" s="6"/>
      <c r="E49" s="3"/>
      <c r="F49" s="6"/>
      <c r="G49" s="26">
        <f>IF(NOT(ISBLANK(D49)),'Liste par employé'!$H$5,0)</f>
        <v>0</v>
      </c>
      <c r="H49" s="26">
        <f t="shared" si="3"/>
        <v>0</v>
      </c>
      <c r="I49" s="27">
        <f t="shared" si="4"/>
        <v>0</v>
      </c>
      <c r="J49" s="28">
        <f t="shared" si="5"/>
        <v>0</v>
      </c>
    </row>
    <row r="50" spans="2:10" x14ac:dyDescent="0.3">
      <c r="B50" s="1"/>
      <c r="C50" s="2"/>
      <c r="D50" s="6"/>
      <c r="E50" s="3"/>
      <c r="F50" s="6"/>
      <c r="G50" s="26">
        <f>IF(NOT(ISBLANK(D50)),'Liste par employé'!$H$5,0)</f>
        <v>0</v>
      </c>
      <c r="H50" s="26">
        <f t="shared" si="3"/>
        <v>0</v>
      </c>
      <c r="I50" s="27">
        <f t="shared" si="4"/>
        <v>0</v>
      </c>
      <c r="J50" s="28">
        <f t="shared" si="5"/>
        <v>0</v>
      </c>
    </row>
    <row r="51" spans="2:10" x14ac:dyDescent="0.3">
      <c r="B51" s="1"/>
      <c r="C51" s="2"/>
      <c r="D51" s="6"/>
      <c r="E51" s="3"/>
      <c r="F51" s="6"/>
      <c r="G51" s="26">
        <f>IF(NOT(ISBLANK(D51)),'Liste par employé'!$H$5,0)</f>
        <v>0</v>
      </c>
      <c r="H51" s="26">
        <f t="shared" si="3"/>
        <v>0</v>
      </c>
      <c r="I51" s="27">
        <f t="shared" si="4"/>
        <v>0</v>
      </c>
      <c r="J51" s="28">
        <f t="shared" si="5"/>
        <v>0</v>
      </c>
    </row>
    <row r="52" spans="2:10" x14ac:dyDescent="0.3">
      <c r="B52" s="1"/>
      <c r="C52" s="2"/>
      <c r="D52" s="6"/>
      <c r="E52" s="3"/>
      <c r="F52" s="6"/>
      <c r="G52" s="26">
        <f>IF(NOT(ISBLANK(D52)),'Liste par employé'!$H$5,0)</f>
        <v>0</v>
      </c>
      <c r="H52" s="26">
        <f t="shared" si="3"/>
        <v>0</v>
      </c>
      <c r="I52" s="27">
        <f t="shared" si="4"/>
        <v>0</v>
      </c>
      <c r="J52" s="28">
        <f t="shared" si="5"/>
        <v>0</v>
      </c>
    </row>
    <row r="53" spans="2:10" x14ac:dyDescent="0.3">
      <c r="B53" s="1"/>
      <c r="C53" s="2"/>
      <c r="D53" s="6"/>
      <c r="E53" s="3"/>
      <c r="F53" s="6"/>
      <c r="G53" s="26">
        <f>IF(NOT(ISBLANK(D53)),'Liste par employé'!$H$5,0)</f>
        <v>0</v>
      </c>
      <c r="H53" s="26">
        <f t="shared" si="3"/>
        <v>0</v>
      </c>
      <c r="I53" s="27">
        <f t="shared" si="4"/>
        <v>0</v>
      </c>
      <c r="J53" s="28">
        <f t="shared" si="5"/>
        <v>0</v>
      </c>
    </row>
    <row r="54" spans="2:10" x14ac:dyDescent="0.3">
      <c r="B54" s="1"/>
      <c r="C54" s="2"/>
      <c r="D54" s="6"/>
      <c r="E54" s="3"/>
      <c r="F54" s="6"/>
      <c r="G54" s="26">
        <f>IF(NOT(ISBLANK(D54)),'Liste par employé'!$H$5,0)</f>
        <v>0</v>
      </c>
      <c r="H54" s="26">
        <f t="shared" si="3"/>
        <v>0</v>
      </c>
      <c r="I54" s="27">
        <f t="shared" si="4"/>
        <v>0</v>
      </c>
      <c r="J54" s="28">
        <f t="shared" ref="J54:J57" si="6">ROUND(I54*0.223,2)</f>
        <v>0</v>
      </c>
    </row>
    <row r="55" spans="2:10" x14ac:dyDescent="0.3">
      <c r="B55" s="1"/>
      <c r="C55" s="2"/>
      <c r="D55" s="6"/>
      <c r="E55" s="3"/>
      <c r="F55" s="6"/>
      <c r="G55" s="26">
        <f>IF(NOT(ISBLANK(D55)),'Liste par employé'!$H$5,0)</f>
        <v>0</v>
      </c>
      <c r="H55" s="26">
        <f t="shared" si="3"/>
        <v>0</v>
      </c>
      <c r="I55" s="27">
        <f t="shared" si="4"/>
        <v>0</v>
      </c>
      <c r="J55" s="28">
        <f t="shared" si="6"/>
        <v>0</v>
      </c>
    </row>
    <row r="56" spans="2:10" x14ac:dyDescent="0.3">
      <c r="B56" s="1"/>
      <c r="C56" s="2"/>
      <c r="D56" s="6"/>
      <c r="E56" s="3"/>
      <c r="F56" s="6"/>
      <c r="G56" s="26">
        <f>IF(NOT(ISBLANK(D56)),'Liste par employé'!$H$5,0)</f>
        <v>0</v>
      </c>
      <c r="H56" s="26">
        <f t="shared" si="3"/>
        <v>0</v>
      </c>
      <c r="I56" s="27">
        <f t="shared" si="4"/>
        <v>0</v>
      </c>
      <c r="J56" s="28">
        <f t="shared" si="6"/>
        <v>0</v>
      </c>
    </row>
    <row r="57" spans="2:10" x14ac:dyDescent="0.3">
      <c r="B57" s="1"/>
      <c r="C57" s="2"/>
      <c r="D57" s="6"/>
      <c r="E57" s="3"/>
      <c r="F57" s="6"/>
      <c r="G57" s="26">
        <f>IF(NOT(ISBLANK(D57)),'Liste par employé'!$H$5,0)</f>
        <v>0</v>
      </c>
      <c r="H57" s="26">
        <f t="shared" si="3"/>
        <v>0</v>
      </c>
      <c r="I57" s="27">
        <f t="shared" si="4"/>
        <v>0</v>
      </c>
      <c r="J57" s="28">
        <f t="shared" si="6"/>
        <v>0</v>
      </c>
    </row>
    <row r="58" spans="2:10" x14ac:dyDescent="0.3">
      <c r="B58" s="1"/>
      <c r="C58" s="2"/>
      <c r="D58" s="6"/>
      <c r="E58" s="3"/>
      <c r="F58" s="6"/>
      <c r="G58" s="26">
        <f>IF(NOT(ISBLANK(D58)),'Liste par employé'!$H$5,0)</f>
        <v>0</v>
      </c>
      <c r="H58" s="26">
        <f t="shared" si="3"/>
        <v>0</v>
      </c>
      <c r="I58" s="27">
        <f t="shared" si="4"/>
        <v>0</v>
      </c>
      <c r="J58" s="28">
        <f t="shared" ref="J58:J89" si="7">ROUND(I58*0.223,2)</f>
        <v>0</v>
      </c>
    </row>
    <row r="59" spans="2:10" x14ac:dyDescent="0.3">
      <c r="B59" s="1"/>
      <c r="C59" s="2"/>
      <c r="D59" s="6"/>
      <c r="E59" s="3"/>
      <c r="F59" s="6"/>
      <c r="G59" s="26">
        <f>IF(NOT(ISBLANK(D59)),'Liste par employé'!$H$5,0)</f>
        <v>0</v>
      </c>
      <c r="H59" s="26">
        <f t="shared" si="3"/>
        <v>0</v>
      </c>
      <c r="I59" s="27">
        <f t="shared" si="4"/>
        <v>0</v>
      </c>
      <c r="J59" s="28">
        <f t="shared" si="7"/>
        <v>0</v>
      </c>
    </row>
    <row r="60" spans="2:10" x14ac:dyDescent="0.3">
      <c r="B60" s="1"/>
      <c r="C60" s="2"/>
      <c r="D60" s="6"/>
      <c r="E60" s="3"/>
      <c r="F60" s="6"/>
      <c r="G60" s="26">
        <f>IF(NOT(ISBLANK(D60)),'Liste par employé'!$H$5,0)</f>
        <v>0</v>
      </c>
      <c r="H60" s="26">
        <f t="shared" si="3"/>
        <v>0</v>
      </c>
      <c r="I60" s="27">
        <f t="shared" si="4"/>
        <v>0</v>
      </c>
      <c r="J60" s="28">
        <f t="shared" si="7"/>
        <v>0</v>
      </c>
    </row>
    <row r="61" spans="2:10" x14ac:dyDescent="0.3">
      <c r="B61" s="1"/>
      <c r="C61" s="2"/>
      <c r="D61" s="6"/>
      <c r="E61" s="3"/>
      <c r="F61" s="6"/>
      <c r="G61" s="26">
        <f>IF(NOT(ISBLANK(D61)),'Liste par employé'!$H$5,0)</f>
        <v>0</v>
      </c>
      <c r="H61" s="26">
        <f t="shared" si="3"/>
        <v>0</v>
      </c>
      <c r="I61" s="27">
        <f t="shared" si="4"/>
        <v>0</v>
      </c>
      <c r="J61" s="28">
        <f t="shared" si="7"/>
        <v>0</v>
      </c>
    </row>
    <row r="62" spans="2:10" x14ac:dyDescent="0.3">
      <c r="B62" s="1"/>
      <c r="C62" s="2"/>
      <c r="D62" s="6"/>
      <c r="E62" s="3"/>
      <c r="F62" s="6"/>
      <c r="G62" s="26">
        <f>IF(NOT(ISBLANK(D62)),'Liste par employé'!$H$5,0)</f>
        <v>0</v>
      </c>
      <c r="H62" s="26">
        <f t="shared" si="3"/>
        <v>0</v>
      </c>
      <c r="I62" s="27">
        <f t="shared" si="4"/>
        <v>0</v>
      </c>
      <c r="J62" s="28">
        <f t="shared" si="7"/>
        <v>0</v>
      </c>
    </row>
    <row r="63" spans="2:10" x14ac:dyDescent="0.3">
      <c r="B63" s="1"/>
      <c r="C63" s="2"/>
      <c r="D63" s="6"/>
      <c r="E63" s="3"/>
      <c r="F63" s="6"/>
      <c r="G63" s="26">
        <f>IF(NOT(ISBLANK(D63)),'Liste par employé'!$H$5,0)</f>
        <v>0</v>
      </c>
      <c r="H63" s="26">
        <f t="shared" si="3"/>
        <v>0</v>
      </c>
      <c r="I63" s="27">
        <f t="shared" si="4"/>
        <v>0</v>
      </c>
      <c r="J63" s="28">
        <f t="shared" si="7"/>
        <v>0</v>
      </c>
    </row>
    <row r="64" spans="2:10" x14ac:dyDescent="0.3">
      <c r="B64" s="1"/>
      <c r="C64" s="2"/>
      <c r="D64" s="6"/>
      <c r="E64" s="3"/>
      <c r="F64" s="6"/>
      <c r="G64" s="26">
        <f>IF(NOT(ISBLANK(D64)),'Liste par employé'!$H$5,0)</f>
        <v>0</v>
      </c>
      <c r="H64" s="26">
        <f t="shared" si="3"/>
        <v>0</v>
      </c>
      <c r="I64" s="27">
        <f t="shared" si="4"/>
        <v>0</v>
      </c>
      <c r="J64" s="28">
        <f t="shared" si="7"/>
        <v>0</v>
      </c>
    </row>
    <row r="65" spans="2:10" x14ac:dyDescent="0.3">
      <c r="B65" s="1"/>
      <c r="C65" s="2"/>
      <c r="D65" s="6"/>
      <c r="E65" s="3"/>
      <c r="F65" s="6"/>
      <c r="G65" s="26">
        <f>IF(NOT(ISBLANK(D65)),'Liste par employé'!$H$5,0)</f>
        <v>0</v>
      </c>
      <c r="H65" s="26">
        <f t="shared" si="3"/>
        <v>0</v>
      </c>
      <c r="I65" s="27">
        <f t="shared" si="4"/>
        <v>0</v>
      </c>
      <c r="J65" s="28">
        <f t="shared" si="7"/>
        <v>0</v>
      </c>
    </row>
    <row r="66" spans="2:10" x14ac:dyDescent="0.3">
      <c r="B66" s="1"/>
      <c r="C66" s="2"/>
      <c r="D66" s="6"/>
      <c r="E66" s="3"/>
      <c r="F66" s="6"/>
      <c r="G66" s="26">
        <f>IF(NOT(ISBLANK(D66)),'Liste par employé'!$H$5,0)</f>
        <v>0</v>
      </c>
      <c r="H66" s="26">
        <f t="shared" si="3"/>
        <v>0</v>
      </c>
      <c r="I66" s="27">
        <f t="shared" si="4"/>
        <v>0</v>
      </c>
      <c r="J66" s="28">
        <f t="shared" si="7"/>
        <v>0</v>
      </c>
    </row>
    <row r="67" spans="2:10" x14ac:dyDescent="0.3">
      <c r="B67" s="1"/>
      <c r="C67" s="2"/>
      <c r="D67" s="6"/>
      <c r="E67" s="3"/>
      <c r="F67" s="6"/>
      <c r="G67" s="26">
        <f>IF(NOT(ISBLANK(D67)),'Liste par employé'!$H$5,0)</f>
        <v>0</v>
      </c>
      <c r="H67" s="26">
        <f t="shared" si="3"/>
        <v>0</v>
      </c>
      <c r="I67" s="27">
        <f t="shared" si="4"/>
        <v>0</v>
      </c>
      <c r="J67" s="28">
        <f t="shared" si="7"/>
        <v>0</v>
      </c>
    </row>
    <row r="68" spans="2:10" x14ac:dyDescent="0.3">
      <c r="B68" s="1"/>
      <c r="C68" s="2"/>
      <c r="D68" s="6"/>
      <c r="E68" s="3"/>
      <c r="F68" s="6"/>
      <c r="G68" s="26">
        <f>IF(NOT(ISBLANK(D68)),'Liste par employé'!$H$5,0)</f>
        <v>0</v>
      </c>
      <c r="H68" s="26">
        <f t="shared" si="3"/>
        <v>0</v>
      </c>
      <c r="I68" s="27">
        <f t="shared" si="4"/>
        <v>0</v>
      </c>
      <c r="J68" s="28">
        <f t="shared" si="7"/>
        <v>0</v>
      </c>
    </row>
    <row r="69" spans="2:10" x14ac:dyDescent="0.3">
      <c r="B69" s="1"/>
      <c r="C69" s="2"/>
      <c r="D69" s="6"/>
      <c r="E69" s="3"/>
      <c r="F69" s="6"/>
      <c r="G69" s="26">
        <f>IF(NOT(ISBLANK(D69)),'Liste par employé'!$H$5,0)</f>
        <v>0</v>
      </c>
      <c r="H69" s="26">
        <f t="shared" si="3"/>
        <v>0</v>
      </c>
      <c r="I69" s="27">
        <f t="shared" si="4"/>
        <v>0</v>
      </c>
      <c r="J69" s="28">
        <f t="shared" si="7"/>
        <v>0</v>
      </c>
    </row>
    <row r="70" spans="2:10" x14ac:dyDescent="0.3">
      <c r="B70" s="1"/>
      <c r="C70" s="2"/>
      <c r="D70" s="6"/>
      <c r="E70" s="3"/>
      <c r="F70" s="6"/>
      <c r="G70" s="26">
        <f>IF(NOT(ISBLANK(D70)),'Liste par employé'!$H$5,0)</f>
        <v>0</v>
      </c>
      <c r="H70" s="26">
        <f t="shared" si="3"/>
        <v>0</v>
      </c>
      <c r="I70" s="27">
        <f t="shared" si="4"/>
        <v>0</v>
      </c>
      <c r="J70" s="28">
        <f t="shared" si="7"/>
        <v>0</v>
      </c>
    </row>
    <row r="71" spans="2:10" x14ac:dyDescent="0.3">
      <c r="B71" s="1"/>
      <c r="C71" s="2"/>
      <c r="D71" s="6"/>
      <c r="E71" s="3"/>
      <c r="F71" s="6"/>
      <c r="G71" s="26">
        <f>IF(NOT(ISBLANK(D71)),'Liste par employé'!$H$5,0)</f>
        <v>0</v>
      </c>
      <c r="H71" s="26">
        <f t="shared" si="3"/>
        <v>0</v>
      </c>
      <c r="I71" s="27">
        <f t="shared" si="4"/>
        <v>0</v>
      </c>
      <c r="J71" s="28">
        <f t="shared" si="7"/>
        <v>0</v>
      </c>
    </row>
    <row r="72" spans="2:10" x14ac:dyDescent="0.3">
      <c r="B72" s="1"/>
      <c r="C72" s="2"/>
      <c r="D72" s="6"/>
      <c r="E72" s="3"/>
      <c r="F72" s="6"/>
      <c r="G72" s="26">
        <f>IF(NOT(ISBLANK(D72)),'Liste par employé'!$H$5,0)</f>
        <v>0</v>
      </c>
      <c r="H72" s="26">
        <f t="shared" si="3"/>
        <v>0</v>
      </c>
      <c r="I72" s="27">
        <f t="shared" si="4"/>
        <v>0</v>
      </c>
      <c r="J72" s="28">
        <f t="shared" si="7"/>
        <v>0</v>
      </c>
    </row>
    <row r="73" spans="2:10" x14ac:dyDescent="0.3">
      <c r="B73" s="1"/>
      <c r="C73" s="2"/>
      <c r="D73" s="6"/>
      <c r="E73" s="3"/>
      <c r="F73" s="6"/>
      <c r="G73" s="26">
        <f>IF(NOT(ISBLANK(D73)),'Liste par employé'!$H$5,0)</f>
        <v>0</v>
      </c>
      <c r="H73" s="26">
        <f t="shared" ref="H73:H104" si="8">MAX(MIN(G73-D73,F73,$H$4),0)</f>
        <v>0</v>
      </c>
      <c r="I73" s="27">
        <f t="shared" ref="I73:I176" si="9">E73*H73</f>
        <v>0</v>
      </c>
      <c r="J73" s="28">
        <f t="shared" si="7"/>
        <v>0</v>
      </c>
    </row>
    <row r="74" spans="2:10" x14ac:dyDescent="0.3">
      <c r="B74" s="1"/>
      <c r="C74" s="2"/>
      <c r="D74" s="6"/>
      <c r="E74" s="3"/>
      <c r="F74" s="6"/>
      <c r="G74" s="26">
        <f>IF(NOT(ISBLANK(D74)),'Liste par employé'!$H$5,0)</f>
        <v>0</v>
      </c>
      <c r="H74" s="26">
        <f t="shared" si="8"/>
        <v>0</v>
      </c>
      <c r="I74" s="27">
        <f t="shared" si="9"/>
        <v>0</v>
      </c>
      <c r="J74" s="28">
        <f t="shared" si="7"/>
        <v>0</v>
      </c>
    </row>
    <row r="75" spans="2:10" x14ac:dyDescent="0.3">
      <c r="B75" s="1"/>
      <c r="C75" s="2"/>
      <c r="D75" s="6"/>
      <c r="E75" s="3"/>
      <c r="F75" s="6"/>
      <c r="G75" s="26">
        <f>IF(NOT(ISBLANK(D75)),'Liste par employé'!$H$5,0)</f>
        <v>0</v>
      </c>
      <c r="H75" s="26">
        <f t="shared" si="8"/>
        <v>0</v>
      </c>
      <c r="I75" s="27">
        <f t="shared" si="9"/>
        <v>0</v>
      </c>
      <c r="J75" s="28">
        <f t="shared" si="7"/>
        <v>0</v>
      </c>
    </row>
    <row r="76" spans="2:10" x14ac:dyDescent="0.3">
      <c r="B76" s="1"/>
      <c r="C76" s="2"/>
      <c r="D76" s="6"/>
      <c r="E76" s="3"/>
      <c r="F76" s="6"/>
      <c r="G76" s="26">
        <f>IF(NOT(ISBLANK(D76)),'Liste par employé'!$H$5,0)</f>
        <v>0</v>
      </c>
      <c r="H76" s="26">
        <f t="shared" si="8"/>
        <v>0</v>
      </c>
      <c r="I76" s="27">
        <f t="shared" si="9"/>
        <v>0</v>
      </c>
      <c r="J76" s="28">
        <f t="shared" si="7"/>
        <v>0</v>
      </c>
    </row>
    <row r="77" spans="2:10" x14ac:dyDescent="0.3">
      <c r="B77" s="1"/>
      <c r="C77" s="2"/>
      <c r="D77" s="6"/>
      <c r="E77" s="3"/>
      <c r="F77" s="6"/>
      <c r="G77" s="26">
        <f>IF(NOT(ISBLANK(D77)),'Liste par employé'!$H$5,0)</f>
        <v>0</v>
      </c>
      <c r="H77" s="26">
        <f t="shared" si="8"/>
        <v>0</v>
      </c>
      <c r="I77" s="27">
        <f t="shared" si="9"/>
        <v>0</v>
      </c>
      <c r="J77" s="28">
        <f t="shared" si="7"/>
        <v>0</v>
      </c>
    </row>
    <row r="78" spans="2:10" x14ac:dyDescent="0.3">
      <c r="B78" s="1"/>
      <c r="C78" s="2"/>
      <c r="D78" s="6"/>
      <c r="E78" s="3"/>
      <c r="F78" s="6"/>
      <c r="G78" s="26">
        <f>IF(NOT(ISBLANK(D78)),'Liste par employé'!$H$5,0)</f>
        <v>0</v>
      </c>
      <c r="H78" s="26">
        <f t="shared" si="8"/>
        <v>0</v>
      </c>
      <c r="I78" s="27">
        <f t="shared" si="9"/>
        <v>0</v>
      </c>
      <c r="J78" s="28">
        <f t="shared" si="7"/>
        <v>0</v>
      </c>
    </row>
    <row r="79" spans="2:10" x14ac:dyDescent="0.3">
      <c r="B79" s="1"/>
      <c r="C79" s="2"/>
      <c r="D79" s="6"/>
      <c r="E79" s="3"/>
      <c r="F79" s="6"/>
      <c r="G79" s="26">
        <f>IF(NOT(ISBLANK(D79)),'Liste par employé'!$H$5,0)</f>
        <v>0</v>
      </c>
      <c r="H79" s="26">
        <f t="shared" si="8"/>
        <v>0</v>
      </c>
      <c r="I79" s="27">
        <f t="shared" si="9"/>
        <v>0</v>
      </c>
      <c r="J79" s="28">
        <f t="shared" si="7"/>
        <v>0</v>
      </c>
    </row>
    <row r="80" spans="2:10" x14ac:dyDescent="0.3">
      <c r="B80" s="1"/>
      <c r="C80" s="2"/>
      <c r="D80" s="6"/>
      <c r="E80" s="3"/>
      <c r="F80" s="6"/>
      <c r="G80" s="26">
        <f>IF(NOT(ISBLANK(D80)),'Liste par employé'!$H$5,0)</f>
        <v>0</v>
      </c>
      <c r="H80" s="26">
        <f t="shared" si="8"/>
        <v>0</v>
      </c>
      <c r="I80" s="27">
        <f t="shared" si="9"/>
        <v>0</v>
      </c>
      <c r="J80" s="28">
        <f t="shared" si="7"/>
        <v>0</v>
      </c>
    </row>
    <row r="81" spans="2:10" x14ac:dyDescent="0.3">
      <c r="B81" s="1"/>
      <c r="C81" s="2"/>
      <c r="D81" s="6"/>
      <c r="E81" s="3"/>
      <c r="F81" s="6"/>
      <c r="G81" s="26">
        <f>IF(NOT(ISBLANK(D81)),'Liste par employé'!$H$5,0)</f>
        <v>0</v>
      </c>
      <c r="H81" s="26">
        <f t="shared" si="8"/>
        <v>0</v>
      </c>
      <c r="I81" s="27">
        <f t="shared" si="9"/>
        <v>0</v>
      </c>
      <c r="J81" s="28">
        <f t="shared" si="7"/>
        <v>0</v>
      </c>
    </row>
    <row r="82" spans="2:10" x14ac:dyDescent="0.3">
      <c r="B82" s="1"/>
      <c r="C82" s="2"/>
      <c r="D82" s="6"/>
      <c r="E82" s="3"/>
      <c r="F82" s="6"/>
      <c r="G82" s="26">
        <f>IF(NOT(ISBLANK(D82)),'Liste par employé'!$H$5,0)</f>
        <v>0</v>
      </c>
      <c r="H82" s="26">
        <f t="shared" si="8"/>
        <v>0</v>
      </c>
      <c r="I82" s="27">
        <f t="shared" si="9"/>
        <v>0</v>
      </c>
      <c r="J82" s="28">
        <f t="shared" si="7"/>
        <v>0</v>
      </c>
    </row>
    <row r="83" spans="2:10" x14ac:dyDescent="0.3">
      <c r="B83" s="1"/>
      <c r="C83" s="2"/>
      <c r="D83" s="6"/>
      <c r="E83" s="3"/>
      <c r="F83" s="6"/>
      <c r="G83" s="26">
        <f>IF(NOT(ISBLANK(D83)),'Liste par employé'!$H$5,0)</f>
        <v>0</v>
      </c>
      <c r="H83" s="26">
        <f t="shared" si="8"/>
        <v>0</v>
      </c>
      <c r="I83" s="27">
        <f t="shared" si="9"/>
        <v>0</v>
      </c>
      <c r="J83" s="28">
        <f t="shared" si="7"/>
        <v>0</v>
      </c>
    </row>
    <row r="84" spans="2:10" x14ac:dyDescent="0.3">
      <c r="B84" s="1"/>
      <c r="C84" s="2"/>
      <c r="D84" s="6"/>
      <c r="E84" s="3"/>
      <c r="F84" s="6"/>
      <c r="G84" s="26">
        <f>IF(NOT(ISBLANK(D84)),'Liste par employé'!$H$5,0)</f>
        <v>0</v>
      </c>
      <c r="H84" s="26">
        <f t="shared" si="8"/>
        <v>0</v>
      </c>
      <c r="I84" s="27">
        <f t="shared" si="9"/>
        <v>0</v>
      </c>
      <c r="J84" s="28">
        <f t="shared" si="7"/>
        <v>0</v>
      </c>
    </row>
    <row r="85" spans="2:10" x14ac:dyDescent="0.3">
      <c r="B85" s="1"/>
      <c r="C85" s="2"/>
      <c r="D85" s="6"/>
      <c r="E85" s="3"/>
      <c r="F85" s="6"/>
      <c r="G85" s="26">
        <f>IF(NOT(ISBLANK(D85)),'Liste par employé'!$H$5,0)</f>
        <v>0</v>
      </c>
      <c r="H85" s="26">
        <f t="shared" si="8"/>
        <v>0</v>
      </c>
      <c r="I85" s="27">
        <f t="shared" si="9"/>
        <v>0</v>
      </c>
      <c r="J85" s="28">
        <f t="shared" si="7"/>
        <v>0</v>
      </c>
    </row>
    <row r="86" spans="2:10" x14ac:dyDescent="0.3">
      <c r="B86" s="1"/>
      <c r="C86" s="2"/>
      <c r="D86" s="6"/>
      <c r="E86" s="3"/>
      <c r="F86" s="6"/>
      <c r="G86" s="26">
        <f>IF(NOT(ISBLANK(D86)),'Liste par employé'!$H$5,0)</f>
        <v>0</v>
      </c>
      <c r="H86" s="26">
        <f t="shared" si="8"/>
        <v>0</v>
      </c>
      <c r="I86" s="27">
        <f t="shared" si="9"/>
        <v>0</v>
      </c>
      <c r="J86" s="28">
        <f t="shared" si="7"/>
        <v>0</v>
      </c>
    </row>
    <row r="87" spans="2:10" x14ac:dyDescent="0.3">
      <c r="B87" s="1"/>
      <c r="C87" s="2"/>
      <c r="D87" s="6"/>
      <c r="E87" s="3"/>
      <c r="F87" s="6"/>
      <c r="G87" s="26">
        <f>IF(NOT(ISBLANK(D87)),'Liste par employé'!$H$5,0)</f>
        <v>0</v>
      </c>
      <c r="H87" s="26">
        <f t="shared" si="8"/>
        <v>0</v>
      </c>
      <c r="I87" s="27">
        <f t="shared" si="9"/>
        <v>0</v>
      </c>
      <c r="J87" s="28">
        <f t="shared" si="7"/>
        <v>0</v>
      </c>
    </row>
    <row r="88" spans="2:10" x14ac:dyDescent="0.3">
      <c r="B88" s="1"/>
      <c r="C88" s="2"/>
      <c r="D88" s="6"/>
      <c r="E88" s="3"/>
      <c r="F88" s="6"/>
      <c r="G88" s="26">
        <f>IF(NOT(ISBLANK(D88)),'Liste par employé'!$H$5,0)</f>
        <v>0</v>
      </c>
      <c r="H88" s="26">
        <f t="shared" si="8"/>
        <v>0</v>
      </c>
      <c r="I88" s="27">
        <f t="shared" si="9"/>
        <v>0</v>
      </c>
      <c r="J88" s="28">
        <f t="shared" si="7"/>
        <v>0</v>
      </c>
    </row>
    <row r="89" spans="2:10" x14ac:dyDescent="0.3">
      <c r="B89" s="1"/>
      <c r="C89" s="2"/>
      <c r="D89" s="6"/>
      <c r="E89" s="3"/>
      <c r="F89" s="6"/>
      <c r="G89" s="26">
        <f>IF(NOT(ISBLANK(D89)),'Liste par employé'!$H$5,0)</f>
        <v>0</v>
      </c>
      <c r="H89" s="26">
        <f t="shared" si="8"/>
        <v>0</v>
      </c>
      <c r="I89" s="27">
        <f t="shared" si="9"/>
        <v>0</v>
      </c>
      <c r="J89" s="28">
        <f t="shared" si="7"/>
        <v>0</v>
      </c>
    </row>
    <row r="90" spans="2:10" x14ac:dyDescent="0.3">
      <c r="B90" s="1"/>
      <c r="C90" s="2"/>
      <c r="D90" s="6"/>
      <c r="E90" s="3"/>
      <c r="F90" s="6"/>
      <c r="G90" s="26">
        <f>IF(NOT(ISBLANK(D90)),'Liste par employé'!$H$5,0)</f>
        <v>0</v>
      </c>
      <c r="H90" s="26">
        <f t="shared" si="8"/>
        <v>0</v>
      </c>
      <c r="I90" s="27">
        <f t="shared" si="9"/>
        <v>0</v>
      </c>
      <c r="J90" s="28">
        <f t="shared" ref="J90:J179" si="10">ROUND(I90*0.223,2)</f>
        <v>0</v>
      </c>
    </row>
    <row r="91" spans="2:10" x14ac:dyDescent="0.3">
      <c r="B91" s="1"/>
      <c r="C91" s="2"/>
      <c r="D91" s="6"/>
      <c r="E91" s="3"/>
      <c r="F91" s="6"/>
      <c r="G91" s="26">
        <f>IF(NOT(ISBLANK(D91)),'Liste par employé'!$H$5,0)</f>
        <v>0</v>
      </c>
      <c r="H91" s="26">
        <f t="shared" si="8"/>
        <v>0</v>
      </c>
      <c r="I91" s="27">
        <f t="shared" si="9"/>
        <v>0</v>
      </c>
      <c r="J91" s="28">
        <f t="shared" si="10"/>
        <v>0</v>
      </c>
    </row>
    <row r="92" spans="2:10" x14ac:dyDescent="0.3">
      <c r="B92" s="1"/>
      <c r="C92" s="2"/>
      <c r="D92" s="6"/>
      <c r="E92" s="3"/>
      <c r="F92" s="6"/>
      <c r="G92" s="26">
        <f>IF(NOT(ISBLANK(D92)),'Liste par employé'!$H$5,0)</f>
        <v>0</v>
      </c>
      <c r="H92" s="26">
        <f t="shared" si="8"/>
        <v>0</v>
      </c>
      <c r="I92" s="27">
        <f t="shared" si="9"/>
        <v>0</v>
      </c>
      <c r="J92" s="28">
        <f t="shared" si="10"/>
        <v>0</v>
      </c>
    </row>
    <row r="93" spans="2:10" x14ac:dyDescent="0.3">
      <c r="B93" s="1"/>
      <c r="C93" s="2"/>
      <c r="D93" s="6"/>
      <c r="E93" s="3"/>
      <c r="F93" s="6"/>
      <c r="G93" s="26">
        <f>IF(NOT(ISBLANK(D93)),'Liste par employé'!$H$5,0)</f>
        <v>0</v>
      </c>
      <c r="H93" s="26">
        <f t="shared" si="8"/>
        <v>0</v>
      </c>
      <c r="I93" s="27">
        <f t="shared" si="9"/>
        <v>0</v>
      </c>
      <c r="J93" s="28">
        <f t="shared" si="10"/>
        <v>0</v>
      </c>
    </row>
    <row r="94" spans="2:10" x14ac:dyDescent="0.3">
      <c r="B94" s="1"/>
      <c r="C94" s="2"/>
      <c r="D94" s="6"/>
      <c r="E94" s="3"/>
      <c r="F94" s="6"/>
      <c r="G94" s="26">
        <f>IF(NOT(ISBLANK(D94)),'Liste par employé'!$H$5,0)</f>
        <v>0</v>
      </c>
      <c r="H94" s="26">
        <f t="shared" si="8"/>
        <v>0</v>
      </c>
      <c r="I94" s="27">
        <f t="shared" si="9"/>
        <v>0</v>
      </c>
      <c r="J94" s="28">
        <f t="shared" si="10"/>
        <v>0</v>
      </c>
    </row>
    <row r="95" spans="2:10" x14ac:dyDescent="0.3">
      <c r="B95" s="1"/>
      <c r="C95" s="2"/>
      <c r="D95" s="6"/>
      <c r="E95" s="3"/>
      <c r="F95" s="6"/>
      <c r="G95" s="26">
        <f>IF(NOT(ISBLANK(D95)),'Liste par employé'!$H$5,0)</f>
        <v>0</v>
      </c>
      <c r="H95" s="26">
        <f t="shared" si="8"/>
        <v>0</v>
      </c>
      <c r="I95" s="27">
        <f t="shared" si="9"/>
        <v>0</v>
      </c>
      <c r="J95" s="28">
        <f t="shared" si="10"/>
        <v>0</v>
      </c>
    </row>
    <row r="96" spans="2:10" x14ac:dyDescent="0.3">
      <c r="B96" s="1"/>
      <c r="C96" s="2"/>
      <c r="D96" s="6"/>
      <c r="E96" s="3"/>
      <c r="F96" s="6"/>
      <c r="G96" s="26">
        <f>IF(NOT(ISBLANK(D96)),'Liste par employé'!$H$5,0)</f>
        <v>0</v>
      </c>
      <c r="H96" s="26">
        <f t="shared" si="8"/>
        <v>0</v>
      </c>
      <c r="I96" s="27">
        <f t="shared" si="9"/>
        <v>0</v>
      </c>
      <c r="J96" s="28">
        <f t="shared" si="10"/>
        <v>0</v>
      </c>
    </row>
    <row r="97" spans="2:10" x14ac:dyDescent="0.3">
      <c r="B97" s="1"/>
      <c r="C97" s="2"/>
      <c r="D97" s="6"/>
      <c r="E97" s="3"/>
      <c r="F97" s="6"/>
      <c r="G97" s="26">
        <f>IF(NOT(ISBLANK(D97)),'Liste par employé'!$H$5,0)</f>
        <v>0</v>
      </c>
      <c r="H97" s="26">
        <f t="shared" si="8"/>
        <v>0</v>
      </c>
      <c r="I97" s="27">
        <f t="shared" si="9"/>
        <v>0</v>
      </c>
      <c r="J97" s="28">
        <f t="shared" si="10"/>
        <v>0</v>
      </c>
    </row>
    <row r="98" spans="2:10" x14ac:dyDescent="0.3">
      <c r="B98" s="1"/>
      <c r="C98" s="2"/>
      <c r="D98" s="6"/>
      <c r="E98" s="3"/>
      <c r="F98" s="6"/>
      <c r="G98" s="26">
        <f>IF(NOT(ISBLANK(D98)),'Liste par employé'!$H$5,0)</f>
        <v>0</v>
      </c>
      <c r="H98" s="26">
        <f t="shared" si="8"/>
        <v>0</v>
      </c>
      <c r="I98" s="27">
        <f t="shared" si="9"/>
        <v>0</v>
      </c>
      <c r="J98" s="28">
        <f t="shared" si="10"/>
        <v>0</v>
      </c>
    </row>
    <row r="99" spans="2:10" x14ac:dyDescent="0.3">
      <c r="B99" s="1"/>
      <c r="C99" s="2"/>
      <c r="D99" s="6"/>
      <c r="E99" s="3"/>
      <c r="F99" s="6"/>
      <c r="G99" s="26">
        <f>IF(NOT(ISBLANK(D99)),'Liste par employé'!$H$5,0)</f>
        <v>0</v>
      </c>
      <c r="H99" s="26">
        <f t="shared" si="8"/>
        <v>0</v>
      </c>
      <c r="I99" s="27">
        <f t="shared" si="9"/>
        <v>0</v>
      </c>
      <c r="J99" s="28">
        <f t="shared" si="10"/>
        <v>0</v>
      </c>
    </row>
    <row r="100" spans="2:10" x14ac:dyDescent="0.3">
      <c r="B100" s="1"/>
      <c r="C100" s="2"/>
      <c r="D100" s="6"/>
      <c r="E100" s="3"/>
      <c r="F100" s="6"/>
      <c r="G100" s="26">
        <f>IF(NOT(ISBLANK(D100)),'Liste par employé'!$H$5,0)</f>
        <v>0</v>
      </c>
      <c r="H100" s="26">
        <f t="shared" si="8"/>
        <v>0</v>
      </c>
      <c r="I100" s="27">
        <f t="shared" si="9"/>
        <v>0</v>
      </c>
      <c r="J100" s="28">
        <f t="shared" si="10"/>
        <v>0</v>
      </c>
    </row>
    <row r="101" spans="2:10" x14ac:dyDescent="0.3">
      <c r="B101" s="1"/>
      <c r="C101" s="2"/>
      <c r="D101" s="6"/>
      <c r="E101" s="3"/>
      <c r="F101" s="6"/>
      <c r="G101" s="26">
        <f>IF(NOT(ISBLANK(D101)),'Liste par employé'!$H$5,0)</f>
        <v>0</v>
      </c>
      <c r="H101" s="26">
        <f t="shared" si="8"/>
        <v>0</v>
      </c>
      <c r="I101" s="27">
        <f t="shared" si="9"/>
        <v>0</v>
      </c>
      <c r="J101" s="28">
        <f t="shared" si="10"/>
        <v>0</v>
      </c>
    </row>
    <row r="102" spans="2:10" x14ac:dyDescent="0.3">
      <c r="B102" s="1"/>
      <c r="C102" s="2"/>
      <c r="D102" s="6"/>
      <c r="E102" s="3"/>
      <c r="F102" s="6"/>
      <c r="G102" s="26">
        <f>IF(NOT(ISBLANK(D102)),'Liste par employé'!$H$5,0)</f>
        <v>0</v>
      </c>
      <c r="H102" s="26">
        <f t="shared" si="8"/>
        <v>0</v>
      </c>
      <c r="I102" s="27">
        <f t="shared" ref="I102:I133" si="11">E102*H102</f>
        <v>0</v>
      </c>
      <c r="J102" s="28">
        <f t="shared" ref="J102:J133" si="12">ROUND(I102*0.223,2)</f>
        <v>0</v>
      </c>
    </row>
    <row r="103" spans="2:10" x14ac:dyDescent="0.3">
      <c r="B103" s="1"/>
      <c r="C103" s="2"/>
      <c r="D103" s="6"/>
      <c r="E103" s="3"/>
      <c r="F103" s="6"/>
      <c r="G103" s="26">
        <f>IF(NOT(ISBLANK(D103)),'Liste par employé'!$H$5,0)</f>
        <v>0</v>
      </c>
      <c r="H103" s="26">
        <f t="shared" si="8"/>
        <v>0</v>
      </c>
      <c r="I103" s="27">
        <f t="shared" si="11"/>
        <v>0</v>
      </c>
      <c r="J103" s="28">
        <f t="shared" si="12"/>
        <v>0</v>
      </c>
    </row>
    <row r="104" spans="2:10" x14ac:dyDescent="0.3">
      <c r="B104" s="1"/>
      <c r="C104" s="2"/>
      <c r="D104" s="6"/>
      <c r="E104" s="3"/>
      <c r="F104" s="6"/>
      <c r="G104" s="26">
        <f>IF(NOT(ISBLANK(D104)),'Liste par employé'!$H$5,0)</f>
        <v>0</v>
      </c>
      <c r="H104" s="26">
        <f t="shared" si="8"/>
        <v>0</v>
      </c>
      <c r="I104" s="27">
        <f t="shared" si="11"/>
        <v>0</v>
      </c>
      <c r="J104" s="28">
        <f t="shared" si="12"/>
        <v>0</v>
      </c>
    </row>
    <row r="105" spans="2:10" x14ac:dyDescent="0.3">
      <c r="B105" s="1"/>
      <c r="C105" s="2"/>
      <c r="D105" s="6"/>
      <c r="E105" s="3"/>
      <c r="F105" s="6"/>
      <c r="G105" s="26">
        <f>IF(NOT(ISBLANK(D105)),'Liste par employé'!$H$5,0)</f>
        <v>0</v>
      </c>
      <c r="H105" s="26">
        <f t="shared" ref="H105:H136" si="13">MAX(MIN(G105-D105,F105,$H$4),0)</f>
        <v>0</v>
      </c>
      <c r="I105" s="27">
        <f t="shared" si="11"/>
        <v>0</v>
      </c>
      <c r="J105" s="28">
        <f t="shared" si="12"/>
        <v>0</v>
      </c>
    </row>
    <row r="106" spans="2:10" x14ac:dyDescent="0.3">
      <c r="B106" s="1"/>
      <c r="C106" s="2"/>
      <c r="D106" s="6"/>
      <c r="E106" s="3"/>
      <c r="F106" s="6"/>
      <c r="G106" s="26">
        <f>IF(NOT(ISBLANK(D106)),'Liste par employé'!$H$5,0)</f>
        <v>0</v>
      </c>
      <c r="H106" s="26">
        <f t="shared" si="13"/>
        <v>0</v>
      </c>
      <c r="I106" s="27">
        <f t="shared" si="11"/>
        <v>0</v>
      </c>
      <c r="J106" s="28">
        <f t="shared" si="12"/>
        <v>0</v>
      </c>
    </row>
    <row r="107" spans="2:10" x14ac:dyDescent="0.3">
      <c r="B107" s="1"/>
      <c r="C107" s="2"/>
      <c r="D107" s="6"/>
      <c r="E107" s="3"/>
      <c r="F107" s="6"/>
      <c r="G107" s="26">
        <f>IF(NOT(ISBLANK(D107)),'Liste par employé'!$H$5,0)</f>
        <v>0</v>
      </c>
      <c r="H107" s="26">
        <f t="shared" si="13"/>
        <v>0</v>
      </c>
      <c r="I107" s="27">
        <f t="shared" si="11"/>
        <v>0</v>
      </c>
      <c r="J107" s="28">
        <f t="shared" si="12"/>
        <v>0</v>
      </c>
    </row>
    <row r="108" spans="2:10" x14ac:dyDescent="0.3">
      <c r="B108" s="1"/>
      <c r="C108" s="2"/>
      <c r="D108" s="6"/>
      <c r="E108" s="3"/>
      <c r="F108" s="6"/>
      <c r="G108" s="26">
        <f>IF(NOT(ISBLANK(D108)),'Liste par employé'!$H$5,0)</f>
        <v>0</v>
      </c>
      <c r="H108" s="26">
        <f t="shared" si="13"/>
        <v>0</v>
      </c>
      <c r="I108" s="27">
        <f t="shared" si="11"/>
        <v>0</v>
      </c>
      <c r="J108" s="28">
        <f t="shared" si="12"/>
        <v>0</v>
      </c>
    </row>
    <row r="109" spans="2:10" x14ac:dyDescent="0.3">
      <c r="B109" s="1"/>
      <c r="C109" s="2"/>
      <c r="D109" s="6"/>
      <c r="E109" s="3"/>
      <c r="F109" s="6"/>
      <c r="G109" s="26">
        <f>IF(NOT(ISBLANK(D109)),'Liste par employé'!$H$5,0)</f>
        <v>0</v>
      </c>
      <c r="H109" s="26">
        <f t="shared" si="13"/>
        <v>0</v>
      </c>
      <c r="I109" s="27">
        <f t="shared" si="11"/>
        <v>0</v>
      </c>
      <c r="J109" s="28">
        <f t="shared" si="12"/>
        <v>0</v>
      </c>
    </row>
    <row r="110" spans="2:10" x14ac:dyDescent="0.3">
      <c r="B110" s="1"/>
      <c r="C110" s="2"/>
      <c r="D110" s="6"/>
      <c r="E110" s="3"/>
      <c r="F110" s="6"/>
      <c r="G110" s="26">
        <f>IF(NOT(ISBLANK(D110)),'Liste par employé'!$H$5,0)</f>
        <v>0</v>
      </c>
      <c r="H110" s="26">
        <f t="shared" si="13"/>
        <v>0</v>
      </c>
      <c r="I110" s="27">
        <f t="shared" si="11"/>
        <v>0</v>
      </c>
      <c r="J110" s="28">
        <f t="shared" si="12"/>
        <v>0</v>
      </c>
    </row>
    <row r="111" spans="2:10" x14ac:dyDescent="0.3">
      <c r="B111" s="1"/>
      <c r="C111" s="2"/>
      <c r="D111" s="6"/>
      <c r="E111" s="3"/>
      <c r="F111" s="6"/>
      <c r="G111" s="26">
        <f>IF(NOT(ISBLANK(D111)),'Liste par employé'!$H$5,0)</f>
        <v>0</v>
      </c>
      <c r="H111" s="26">
        <f t="shared" si="13"/>
        <v>0</v>
      </c>
      <c r="I111" s="27">
        <f t="shared" si="11"/>
        <v>0</v>
      </c>
      <c r="J111" s="28">
        <f t="shared" si="12"/>
        <v>0</v>
      </c>
    </row>
    <row r="112" spans="2:10" x14ac:dyDescent="0.3">
      <c r="B112" s="1"/>
      <c r="C112" s="2"/>
      <c r="D112" s="6"/>
      <c r="E112" s="3"/>
      <c r="F112" s="6"/>
      <c r="G112" s="26">
        <f>IF(NOT(ISBLANK(D112)),'Liste par employé'!$H$5,0)</f>
        <v>0</v>
      </c>
      <c r="H112" s="26">
        <f t="shared" si="13"/>
        <v>0</v>
      </c>
      <c r="I112" s="27">
        <f t="shared" si="11"/>
        <v>0</v>
      </c>
      <c r="J112" s="28">
        <f t="shared" si="12"/>
        <v>0</v>
      </c>
    </row>
    <row r="113" spans="2:10" x14ac:dyDescent="0.3">
      <c r="B113" s="1"/>
      <c r="C113" s="2"/>
      <c r="D113" s="6"/>
      <c r="E113" s="3"/>
      <c r="F113" s="6"/>
      <c r="G113" s="26">
        <f>IF(NOT(ISBLANK(D113)),'Liste par employé'!$H$5,0)</f>
        <v>0</v>
      </c>
      <c r="H113" s="26">
        <f t="shared" si="13"/>
        <v>0</v>
      </c>
      <c r="I113" s="27">
        <f t="shared" si="11"/>
        <v>0</v>
      </c>
      <c r="J113" s="28">
        <f t="shared" si="12"/>
        <v>0</v>
      </c>
    </row>
    <row r="114" spans="2:10" x14ac:dyDescent="0.3">
      <c r="B114" s="1"/>
      <c r="C114" s="2"/>
      <c r="D114" s="6"/>
      <c r="E114" s="3"/>
      <c r="F114" s="6"/>
      <c r="G114" s="26">
        <f>IF(NOT(ISBLANK(D114)),'Liste par employé'!$H$5,0)</f>
        <v>0</v>
      </c>
      <c r="H114" s="26">
        <f t="shared" si="13"/>
        <v>0</v>
      </c>
      <c r="I114" s="27">
        <f t="shared" si="11"/>
        <v>0</v>
      </c>
      <c r="J114" s="28">
        <f t="shared" si="12"/>
        <v>0</v>
      </c>
    </row>
    <row r="115" spans="2:10" x14ac:dyDescent="0.3">
      <c r="B115" s="1"/>
      <c r="C115" s="2"/>
      <c r="D115" s="6"/>
      <c r="E115" s="3"/>
      <c r="F115" s="6"/>
      <c r="G115" s="26">
        <f>IF(NOT(ISBLANK(D115)),'Liste par employé'!$H$5,0)</f>
        <v>0</v>
      </c>
      <c r="H115" s="26">
        <f t="shared" si="13"/>
        <v>0</v>
      </c>
      <c r="I115" s="27">
        <f t="shared" si="11"/>
        <v>0</v>
      </c>
      <c r="J115" s="28">
        <f t="shared" si="12"/>
        <v>0</v>
      </c>
    </row>
    <row r="116" spans="2:10" x14ac:dyDescent="0.3">
      <c r="B116" s="1"/>
      <c r="C116" s="2"/>
      <c r="D116" s="6"/>
      <c r="E116" s="3"/>
      <c r="F116" s="6"/>
      <c r="G116" s="26">
        <f>IF(NOT(ISBLANK(D116)),'Liste par employé'!$H$5,0)</f>
        <v>0</v>
      </c>
      <c r="H116" s="26">
        <f t="shared" si="13"/>
        <v>0</v>
      </c>
      <c r="I116" s="27">
        <f t="shared" si="11"/>
        <v>0</v>
      </c>
      <c r="J116" s="28">
        <f t="shared" si="12"/>
        <v>0</v>
      </c>
    </row>
    <row r="117" spans="2:10" x14ac:dyDescent="0.3">
      <c r="B117" s="1"/>
      <c r="C117" s="2"/>
      <c r="D117" s="6"/>
      <c r="E117" s="3"/>
      <c r="F117" s="6"/>
      <c r="G117" s="26">
        <f>IF(NOT(ISBLANK(D117)),'Liste par employé'!$H$5,0)</f>
        <v>0</v>
      </c>
      <c r="H117" s="26">
        <f t="shared" si="13"/>
        <v>0</v>
      </c>
      <c r="I117" s="27">
        <f t="shared" si="11"/>
        <v>0</v>
      </c>
      <c r="J117" s="28">
        <f t="shared" si="12"/>
        <v>0</v>
      </c>
    </row>
    <row r="118" spans="2:10" x14ac:dyDescent="0.3">
      <c r="B118" s="1"/>
      <c r="C118" s="2"/>
      <c r="D118" s="6"/>
      <c r="E118" s="3"/>
      <c r="F118" s="6"/>
      <c r="G118" s="26">
        <f>IF(NOT(ISBLANK(D118)),'Liste par employé'!$H$5,0)</f>
        <v>0</v>
      </c>
      <c r="H118" s="26">
        <f t="shared" si="13"/>
        <v>0</v>
      </c>
      <c r="I118" s="27">
        <f t="shared" si="11"/>
        <v>0</v>
      </c>
      <c r="J118" s="28">
        <f t="shared" si="12"/>
        <v>0</v>
      </c>
    </row>
    <row r="119" spans="2:10" x14ac:dyDescent="0.3">
      <c r="B119" s="1"/>
      <c r="C119" s="2"/>
      <c r="D119" s="6"/>
      <c r="E119" s="3"/>
      <c r="F119" s="6"/>
      <c r="G119" s="26">
        <f>IF(NOT(ISBLANK(D119)),'Liste par employé'!$H$5,0)</f>
        <v>0</v>
      </c>
      <c r="H119" s="26">
        <f t="shared" si="13"/>
        <v>0</v>
      </c>
      <c r="I119" s="27">
        <f t="shared" si="11"/>
        <v>0</v>
      </c>
      <c r="J119" s="28">
        <f t="shared" si="12"/>
        <v>0</v>
      </c>
    </row>
    <row r="120" spans="2:10" x14ac:dyDescent="0.3">
      <c r="B120" s="1"/>
      <c r="C120" s="2"/>
      <c r="D120" s="6"/>
      <c r="E120" s="3"/>
      <c r="F120" s="6"/>
      <c r="G120" s="26">
        <f>IF(NOT(ISBLANK(D120)),'Liste par employé'!$H$5,0)</f>
        <v>0</v>
      </c>
      <c r="H120" s="26">
        <f t="shared" si="13"/>
        <v>0</v>
      </c>
      <c r="I120" s="27">
        <f t="shared" si="11"/>
        <v>0</v>
      </c>
      <c r="J120" s="28">
        <f t="shared" si="12"/>
        <v>0</v>
      </c>
    </row>
    <row r="121" spans="2:10" x14ac:dyDescent="0.3">
      <c r="B121" s="1"/>
      <c r="C121" s="2"/>
      <c r="D121" s="6"/>
      <c r="E121" s="3"/>
      <c r="F121" s="6"/>
      <c r="G121" s="26">
        <f>IF(NOT(ISBLANK(D121)),'Liste par employé'!$H$5,0)</f>
        <v>0</v>
      </c>
      <c r="H121" s="26">
        <f t="shared" si="13"/>
        <v>0</v>
      </c>
      <c r="I121" s="27">
        <f t="shared" si="11"/>
        <v>0</v>
      </c>
      <c r="J121" s="28">
        <f t="shared" si="12"/>
        <v>0</v>
      </c>
    </row>
    <row r="122" spans="2:10" x14ac:dyDescent="0.3">
      <c r="B122" s="1"/>
      <c r="C122" s="2"/>
      <c r="D122" s="6"/>
      <c r="E122" s="3"/>
      <c r="F122" s="6"/>
      <c r="G122" s="26">
        <f>IF(NOT(ISBLANK(D122)),'Liste par employé'!$H$5,0)</f>
        <v>0</v>
      </c>
      <c r="H122" s="26">
        <f t="shared" si="13"/>
        <v>0</v>
      </c>
      <c r="I122" s="27">
        <f t="shared" si="11"/>
        <v>0</v>
      </c>
      <c r="J122" s="28">
        <f t="shared" si="12"/>
        <v>0</v>
      </c>
    </row>
    <row r="123" spans="2:10" x14ac:dyDescent="0.3">
      <c r="B123" s="1"/>
      <c r="C123" s="2"/>
      <c r="D123" s="6"/>
      <c r="E123" s="3"/>
      <c r="F123" s="6"/>
      <c r="G123" s="26">
        <f>IF(NOT(ISBLANK(D123)),'Liste par employé'!$H$5,0)</f>
        <v>0</v>
      </c>
      <c r="H123" s="26">
        <f t="shared" si="13"/>
        <v>0</v>
      </c>
      <c r="I123" s="27">
        <f t="shared" si="11"/>
        <v>0</v>
      </c>
      <c r="J123" s="28">
        <f t="shared" si="12"/>
        <v>0</v>
      </c>
    </row>
    <row r="124" spans="2:10" x14ac:dyDescent="0.3">
      <c r="B124" s="1"/>
      <c r="C124" s="2"/>
      <c r="D124" s="6"/>
      <c r="E124" s="3"/>
      <c r="F124" s="6"/>
      <c r="G124" s="26">
        <f>IF(NOT(ISBLANK(D124)),'Liste par employé'!$H$5,0)</f>
        <v>0</v>
      </c>
      <c r="H124" s="26">
        <f t="shared" si="13"/>
        <v>0</v>
      </c>
      <c r="I124" s="27">
        <f t="shared" si="11"/>
        <v>0</v>
      </c>
      <c r="J124" s="28">
        <f t="shared" si="12"/>
        <v>0</v>
      </c>
    </row>
    <row r="125" spans="2:10" x14ac:dyDescent="0.3">
      <c r="B125" s="1"/>
      <c r="C125" s="2"/>
      <c r="D125" s="6"/>
      <c r="E125" s="3"/>
      <c r="F125" s="6"/>
      <c r="G125" s="26">
        <f>IF(NOT(ISBLANK(D125)),'Liste par employé'!$H$5,0)</f>
        <v>0</v>
      </c>
      <c r="H125" s="26">
        <f t="shared" si="13"/>
        <v>0</v>
      </c>
      <c r="I125" s="27">
        <f t="shared" si="11"/>
        <v>0</v>
      </c>
      <c r="J125" s="28">
        <f t="shared" si="12"/>
        <v>0</v>
      </c>
    </row>
    <row r="126" spans="2:10" x14ac:dyDescent="0.3">
      <c r="B126" s="1"/>
      <c r="C126" s="2"/>
      <c r="D126" s="6"/>
      <c r="E126" s="3"/>
      <c r="F126" s="6"/>
      <c r="G126" s="26">
        <f>IF(NOT(ISBLANK(D126)),'Liste par employé'!$H$5,0)</f>
        <v>0</v>
      </c>
      <c r="H126" s="26">
        <f t="shared" si="13"/>
        <v>0</v>
      </c>
      <c r="I126" s="27">
        <f t="shared" si="11"/>
        <v>0</v>
      </c>
      <c r="J126" s="28">
        <f t="shared" si="12"/>
        <v>0</v>
      </c>
    </row>
    <row r="127" spans="2:10" x14ac:dyDescent="0.3">
      <c r="B127" s="1"/>
      <c r="C127" s="2"/>
      <c r="D127" s="6"/>
      <c r="E127" s="3"/>
      <c r="F127" s="6"/>
      <c r="G127" s="26">
        <f>IF(NOT(ISBLANK(D127)),'Liste par employé'!$H$5,0)</f>
        <v>0</v>
      </c>
      <c r="H127" s="26">
        <f t="shared" si="13"/>
        <v>0</v>
      </c>
      <c r="I127" s="27">
        <f t="shared" si="11"/>
        <v>0</v>
      </c>
      <c r="J127" s="28">
        <f t="shared" si="12"/>
        <v>0</v>
      </c>
    </row>
    <row r="128" spans="2:10" x14ac:dyDescent="0.3">
      <c r="B128" s="1"/>
      <c r="C128" s="2"/>
      <c r="D128" s="6"/>
      <c r="E128" s="3"/>
      <c r="F128" s="6"/>
      <c r="G128" s="26">
        <f>IF(NOT(ISBLANK(D128)),'Liste par employé'!$H$5,0)</f>
        <v>0</v>
      </c>
      <c r="H128" s="26">
        <f t="shared" si="13"/>
        <v>0</v>
      </c>
      <c r="I128" s="27">
        <f t="shared" si="11"/>
        <v>0</v>
      </c>
      <c r="J128" s="28">
        <f t="shared" si="12"/>
        <v>0</v>
      </c>
    </row>
    <row r="129" spans="2:10" x14ac:dyDescent="0.3">
      <c r="B129" s="1"/>
      <c r="C129" s="2"/>
      <c r="D129" s="6"/>
      <c r="E129" s="3"/>
      <c r="F129" s="6"/>
      <c r="G129" s="26">
        <f>IF(NOT(ISBLANK(D129)),'Liste par employé'!$H$5,0)</f>
        <v>0</v>
      </c>
      <c r="H129" s="26">
        <f t="shared" si="13"/>
        <v>0</v>
      </c>
      <c r="I129" s="27">
        <f t="shared" si="11"/>
        <v>0</v>
      </c>
      <c r="J129" s="28">
        <f t="shared" si="12"/>
        <v>0</v>
      </c>
    </row>
    <row r="130" spans="2:10" x14ac:dyDescent="0.3">
      <c r="B130" s="1"/>
      <c r="C130" s="2"/>
      <c r="D130" s="6"/>
      <c r="E130" s="3"/>
      <c r="F130" s="6"/>
      <c r="G130" s="26">
        <f>IF(NOT(ISBLANK(D130)),'Liste par employé'!$H$5,0)</f>
        <v>0</v>
      </c>
      <c r="H130" s="26">
        <f t="shared" si="13"/>
        <v>0</v>
      </c>
      <c r="I130" s="27">
        <f t="shared" si="11"/>
        <v>0</v>
      </c>
      <c r="J130" s="28">
        <f t="shared" si="12"/>
        <v>0</v>
      </c>
    </row>
    <row r="131" spans="2:10" x14ac:dyDescent="0.3">
      <c r="B131" s="1"/>
      <c r="C131" s="2"/>
      <c r="D131" s="6"/>
      <c r="E131" s="3"/>
      <c r="F131" s="6"/>
      <c r="G131" s="26">
        <f>IF(NOT(ISBLANK(D131)),'Liste par employé'!$H$5,0)</f>
        <v>0</v>
      </c>
      <c r="H131" s="26">
        <f t="shared" si="13"/>
        <v>0</v>
      </c>
      <c r="I131" s="27">
        <f t="shared" si="11"/>
        <v>0</v>
      </c>
      <c r="J131" s="28">
        <f t="shared" si="12"/>
        <v>0</v>
      </c>
    </row>
    <row r="132" spans="2:10" x14ac:dyDescent="0.3">
      <c r="B132" s="1"/>
      <c r="C132" s="2"/>
      <c r="D132" s="6"/>
      <c r="E132" s="3"/>
      <c r="F132" s="6"/>
      <c r="G132" s="26">
        <f>IF(NOT(ISBLANK(D132)),'Liste par employé'!$H$5,0)</f>
        <v>0</v>
      </c>
      <c r="H132" s="26">
        <f t="shared" si="13"/>
        <v>0</v>
      </c>
      <c r="I132" s="27">
        <f t="shared" si="11"/>
        <v>0</v>
      </c>
      <c r="J132" s="28">
        <f t="shared" si="12"/>
        <v>0</v>
      </c>
    </row>
    <row r="133" spans="2:10" x14ac:dyDescent="0.3">
      <c r="B133" s="1"/>
      <c r="C133" s="2"/>
      <c r="D133" s="6"/>
      <c r="E133" s="3"/>
      <c r="F133" s="6"/>
      <c r="G133" s="26">
        <f>IF(NOT(ISBLANK(D133)),'Liste par employé'!$H$5,0)</f>
        <v>0</v>
      </c>
      <c r="H133" s="26">
        <f t="shared" si="13"/>
        <v>0</v>
      </c>
      <c r="I133" s="27">
        <f t="shared" si="11"/>
        <v>0</v>
      </c>
      <c r="J133" s="28">
        <f t="shared" si="12"/>
        <v>0</v>
      </c>
    </row>
    <row r="134" spans="2:10" x14ac:dyDescent="0.3">
      <c r="B134" s="1"/>
      <c r="C134" s="2"/>
      <c r="D134" s="6"/>
      <c r="E134" s="3"/>
      <c r="F134" s="6"/>
      <c r="G134" s="26">
        <f>IF(NOT(ISBLANK(D134)),'Liste par employé'!$H$5,0)</f>
        <v>0</v>
      </c>
      <c r="H134" s="26">
        <f t="shared" si="13"/>
        <v>0</v>
      </c>
      <c r="I134" s="27">
        <f t="shared" ref="I134:I165" si="14">E134*H134</f>
        <v>0</v>
      </c>
      <c r="J134" s="28">
        <f t="shared" ref="J134:J165" si="15">ROUND(I134*0.223,2)</f>
        <v>0</v>
      </c>
    </row>
    <row r="135" spans="2:10" x14ac:dyDescent="0.3">
      <c r="B135" s="1"/>
      <c r="C135" s="2"/>
      <c r="D135" s="6"/>
      <c r="E135" s="3"/>
      <c r="F135" s="6"/>
      <c r="G135" s="26">
        <f>IF(NOT(ISBLANK(D135)),'Liste par employé'!$H$5,0)</f>
        <v>0</v>
      </c>
      <c r="H135" s="26">
        <f t="shared" si="13"/>
        <v>0</v>
      </c>
      <c r="I135" s="27">
        <f t="shared" si="14"/>
        <v>0</v>
      </c>
      <c r="J135" s="28">
        <f t="shared" si="15"/>
        <v>0</v>
      </c>
    </row>
    <row r="136" spans="2:10" x14ac:dyDescent="0.3">
      <c r="B136" s="1"/>
      <c r="C136" s="2"/>
      <c r="D136" s="6"/>
      <c r="E136" s="3"/>
      <c r="F136" s="6"/>
      <c r="G136" s="26">
        <f>IF(NOT(ISBLANK(D136)),'Liste par employé'!$H$5,0)</f>
        <v>0</v>
      </c>
      <c r="H136" s="26">
        <f t="shared" si="13"/>
        <v>0</v>
      </c>
      <c r="I136" s="27">
        <f t="shared" si="14"/>
        <v>0</v>
      </c>
      <c r="J136" s="28">
        <f t="shared" si="15"/>
        <v>0</v>
      </c>
    </row>
    <row r="137" spans="2:10" x14ac:dyDescent="0.3">
      <c r="B137" s="1"/>
      <c r="C137" s="2"/>
      <c r="D137" s="6"/>
      <c r="E137" s="3"/>
      <c r="F137" s="6"/>
      <c r="G137" s="26">
        <f>IF(NOT(ISBLANK(D137)),'Liste par employé'!$H$5,0)</f>
        <v>0</v>
      </c>
      <c r="H137" s="26">
        <f t="shared" ref="H137:H168" si="16">MAX(MIN(G137-D137,F137,$H$4),0)</f>
        <v>0</v>
      </c>
      <c r="I137" s="27">
        <f t="shared" si="14"/>
        <v>0</v>
      </c>
      <c r="J137" s="28">
        <f t="shared" si="15"/>
        <v>0</v>
      </c>
    </row>
    <row r="138" spans="2:10" x14ac:dyDescent="0.3">
      <c r="B138" s="1"/>
      <c r="C138" s="2"/>
      <c r="D138" s="6"/>
      <c r="E138" s="3"/>
      <c r="F138" s="6"/>
      <c r="G138" s="26">
        <f>IF(NOT(ISBLANK(D138)),'Liste par employé'!$H$5,0)</f>
        <v>0</v>
      </c>
      <c r="H138" s="26">
        <f t="shared" si="16"/>
        <v>0</v>
      </c>
      <c r="I138" s="27">
        <f t="shared" si="14"/>
        <v>0</v>
      </c>
      <c r="J138" s="28">
        <f t="shared" si="15"/>
        <v>0</v>
      </c>
    </row>
    <row r="139" spans="2:10" x14ac:dyDescent="0.3">
      <c r="B139" s="1"/>
      <c r="C139" s="2"/>
      <c r="D139" s="6"/>
      <c r="E139" s="3"/>
      <c r="F139" s="6"/>
      <c r="G139" s="26">
        <f>IF(NOT(ISBLANK(D139)),'Liste par employé'!$H$5,0)</f>
        <v>0</v>
      </c>
      <c r="H139" s="26">
        <f t="shared" si="16"/>
        <v>0</v>
      </c>
      <c r="I139" s="27">
        <f t="shared" si="14"/>
        <v>0</v>
      </c>
      <c r="J139" s="28">
        <f t="shared" si="15"/>
        <v>0</v>
      </c>
    </row>
    <row r="140" spans="2:10" x14ac:dyDescent="0.3">
      <c r="B140" s="1"/>
      <c r="C140" s="2"/>
      <c r="D140" s="6"/>
      <c r="E140" s="3"/>
      <c r="F140" s="6"/>
      <c r="G140" s="26">
        <f>IF(NOT(ISBLANK(D140)),'Liste par employé'!$H$5,0)</f>
        <v>0</v>
      </c>
      <c r="H140" s="26">
        <f t="shared" si="16"/>
        <v>0</v>
      </c>
      <c r="I140" s="27">
        <f t="shared" si="14"/>
        <v>0</v>
      </c>
      <c r="J140" s="28">
        <f t="shared" si="15"/>
        <v>0</v>
      </c>
    </row>
    <row r="141" spans="2:10" x14ac:dyDescent="0.3">
      <c r="B141" s="1"/>
      <c r="C141" s="2"/>
      <c r="D141" s="6"/>
      <c r="E141" s="3"/>
      <c r="F141" s="6"/>
      <c r="G141" s="26">
        <f>IF(NOT(ISBLANK(D141)),'Liste par employé'!$H$5,0)</f>
        <v>0</v>
      </c>
      <c r="H141" s="26">
        <f t="shared" si="16"/>
        <v>0</v>
      </c>
      <c r="I141" s="27">
        <f t="shared" si="14"/>
        <v>0</v>
      </c>
      <c r="J141" s="28">
        <f t="shared" si="15"/>
        <v>0</v>
      </c>
    </row>
    <row r="142" spans="2:10" x14ac:dyDescent="0.3">
      <c r="B142" s="1"/>
      <c r="C142" s="2"/>
      <c r="D142" s="6"/>
      <c r="E142" s="3"/>
      <c r="F142" s="6"/>
      <c r="G142" s="26">
        <f>IF(NOT(ISBLANK(D142)),'Liste par employé'!$H$5,0)</f>
        <v>0</v>
      </c>
      <c r="H142" s="26">
        <f t="shared" si="16"/>
        <v>0</v>
      </c>
      <c r="I142" s="27">
        <f t="shared" si="14"/>
        <v>0</v>
      </c>
      <c r="J142" s="28">
        <f t="shared" si="15"/>
        <v>0</v>
      </c>
    </row>
    <row r="143" spans="2:10" x14ac:dyDescent="0.3">
      <c r="B143" s="1"/>
      <c r="C143" s="2"/>
      <c r="D143" s="6"/>
      <c r="E143" s="3"/>
      <c r="F143" s="6"/>
      <c r="G143" s="26">
        <f>IF(NOT(ISBLANK(D143)),'Liste par employé'!$H$5,0)</f>
        <v>0</v>
      </c>
      <c r="H143" s="26">
        <f t="shared" si="16"/>
        <v>0</v>
      </c>
      <c r="I143" s="27">
        <f t="shared" si="14"/>
        <v>0</v>
      </c>
      <c r="J143" s="28">
        <f t="shared" si="15"/>
        <v>0</v>
      </c>
    </row>
    <row r="144" spans="2:10" x14ac:dyDescent="0.3">
      <c r="B144" s="1"/>
      <c r="C144" s="2"/>
      <c r="D144" s="6"/>
      <c r="E144" s="3"/>
      <c r="F144" s="6"/>
      <c r="G144" s="26">
        <f>IF(NOT(ISBLANK(D144)),'Liste par employé'!$H$5,0)</f>
        <v>0</v>
      </c>
      <c r="H144" s="26">
        <f t="shared" si="16"/>
        <v>0</v>
      </c>
      <c r="I144" s="27">
        <f t="shared" si="14"/>
        <v>0</v>
      </c>
      <c r="J144" s="28">
        <f t="shared" si="15"/>
        <v>0</v>
      </c>
    </row>
    <row r="145" spans="2:10" x14ac:dyDescent="0.3">
      <c r="B145" s="1"/>
      <c r="C145" s="2"/>
      <c r="D145" s="6"/>
      <c r="E145" s="3"/>
      <c r="F145" s="6"/>
      <c r="G145" s="26">
        <f>IF(NOT(ISBLANK(D145)),'Liste par employé'!$H$5,0)</f>
        <v>0</v>
      </c>
      <c r="H145" s="26">
        <f t="shared" si="16"/>
        <v>0</v>
      </c>
      <c r="I145" s="27">
        <f t="shared" si="14"/>
        <v>0</v>
      </c>
      <c r="J145" s="28">
        <f t="shared" si="15"/>
        <v>0</v>
      </c>
    </row>
    <row r="146" spans="2:10" x14ac:dyDescent="0.3">
      <c r="B146" s="1"/>
      <c r="C146" s="2"/>
      <c r="D146" s="6"/>
      <c r="E146" s="3"/>
      <c r="F146" s="6"/>
      <c r="G146" s="26">
        <f>IF(NOT(ISBLANK(D146)),'Liste par employé'!$H$5,0)</f>
        <v>0</v>
      </c>
      <c r="H146" s="26">
        <f t="shared" si="16"/>
        <v>0</v>
      </c>
      <c r="I146" s="27">
        <f t="shared" si="14"/>
        <v>0</v>
      </c>
      <c r="J146" s="28">
        <f t="shared" si="15"/>
        <v>0</v>
      </c>
    </row>
    <row r="147" spans="2:10" x14ac:dyDescent="0.3">
      <c r="B147" s="1"/>
      <c r="C147" s="2"/>
      <c r="D147" s="6"/>
      <c r="E147" s="3"/>
      <c r="F147" s="6"/>
      <c r="G147" s="26">
        <f>IF(NOT(ISBLANK(D147)),'Liste par employé'!$H$5,0)</f>
        <v>0</v>
      </c>
      <c r="H147" s="26">
        <f t="shared" si="16"/>
        <v>0</v>
      </c>
      <c r="I147" s="27">
        <f t="shared" si="14"/>
        <v>0</v>
      </c>
      <c r="J147" s="28">
        <f t="shared" si="15"/>
        <v>0</v>
      </c>
    </row>
    <row r="148" spans="2:10" x14ac:dyDescent="0.3">
      <c r="B148" s="1"/>
      <c r="C148" s="2"/>
      <c r="D148" s="6"/>
      <c r="E148" s="3"/>
      <c r="F148" s="6"/>
      <c r="G148" s="26">
        <f>IF(NOT(ISBLANK(D148)),'Liste par employé'!$H$5,0)</f>
        <v>0</v>
      </c>
      <c r="H148" s="26">
        <f t="shared" si="16"/>
        <v>0</v>
      </c>
      <c r="I148" s="27">
        <f t="shared" si="14"/>
        <v>0</v>
      </c>
      <c r="J148" s="28">
        <f t="shared" si="15"/>
        <v>0</v>
      </c>
    </row>
    <row r="149" spans="2:10" x14ac:dyDescent="0.3">
      <c r="B149" s="1"/>
      <c r="C149" s="2"/>
      <c r="D149" s="6"/>
      <c r="E149" s="3"/>
      <c r="F149" s="6"/>
      <c r="G149" s="26">
        <f>IF(NOT(ISBLANK(D149)),'Liste par employé'!$H$5,0)</f>
        <v>0</v>
      </c>
      <c r="H149" s="26">
        <f t="shared" si="16"/>
        <v>0</v>
      </c>
      <c r="I149" s="27">
        <f t="shared" si="14"/>
        <v>0</v>
      </c>
      <c r="J149" s="28">
        <f t="shared" si="15"/>
        <v>0</v>
      </c>
    </row>
    <row r="150" spans="2:10" x14ac:dyDescent="0.3">
      <c r="B150" s="1"/>
      <c r="C150" s="2"/>
      <c r="D150" s="6"/>
      <c r="E150" s="3"/>
      <c r="F150" s="6"/>
      <c r="G150" s="26">
        <f>IF(NOT(ISBLANK(D150)),'Liste par employé'!$H$5,0)</f>
        <v>0</v>
      </c>
      <c r="H150" s="26">
        <f t="shared" si="16"/>
        <v>0</v>
      </c>
      <c r="I150" s="27">
        <f t="shared" si="14"/>
        <v>0</v>
      </c>
      <c r="J150" s="28">
        <f t="shared" si="15"/>
        <v>0</v>
      </c>
    </row>
    <row r="151" spans="2:10" x14ac:dyDescent="0.3">
      <c r="B151" s="1"/>
      <c r="C151" s="2"/>
      <c r="D151" s="6"/>
      <c r="E151" s="3"/>
      <c r="F151" s="6"/>
      <c r="G151" s="26">
        <f>IF(NOT(ISBLANK(D151)),'Liste par employé'!$H$5,0)</f>
        <v>0</v>
      </c>
      <c r="H151" s="26">
        <f t="shared" si="16"/>
        <v>0</v>
      </c>
      <c r="I151" s="27">
        <f t="shared" si="14"/>
        <v>0</v>
      </c>
      <c r="J151" s="28">
        <f t="shared" si="15"/>
        <v>0</v>
      </c>
    </row>
    <row r="152" spans="2:10" x14ac:dyDescent="0.3">
      <c r="B152" s="1"/>
      <c r="C152" s="2"/>
      <c r="D152" s="6"/>
      <c r="E152" s="3"/>
      <c r="F152" s="6"/>
      <c r="G152" s="26">
        <f>IF(NOT(ISBLANK(D152)),'Liste par employé'!$H$5,0)</f>
        <v>0</v>
      </c>
      <c r="H152" s="26">
        <f t="shared" si="16"/>
        <v>0</v>
      </c>
      <c r="I152" s="27">
        <f t="shared" si="14"/>
        <v>0</v>
      </c>
      <c r="J152" s="28">
        <f t="shared" si="15"/>
        <v>0</v>
      </c>
    </row>
    <row r="153" spans="2:10" x14ac:dyDescent="0.3">
      <c r="B153" s="1"/>
      <c r="C153" s="2"/>
      <c r="D153" s="6"/>
      <c r="E153" s="3"/>
      <c r="F153" s="6"/>
      <c r="G153" s="26">
        <f>IF(NOT(ISBLANK(D153)),'Liste par employé'!$H$5,0)</f>
        <v>0</v>
      </c>
      <c r="H153" s="26">
        <f t="shared" si="16"/>
        <v>0</v>
      </c>
      <c r="I153" s="27">
        <f t="shared" si="14"/>
        <v>0</v>
      </c>
      <c r="J153" s="28">
        <f t="shared" si="15"/>
        <v>0</v>
      </c>
    </row>
    <row r="154" spans="2:10" x14ac:dyDescent="0.3">
      <c r="B154" s="1"/>
      <c r="C154" s="2"/>
      <c r="D154" s="6"/>
      <c r="E154" s="3"/>
      <c r="F154" s="6"/>
      <c r="G154" s="26">
        <f>IF(NOT(ISBLANK(D154)),'Liste par employé'!$H$5,0)</f>
        <v>0</v>
      </c>
      <c r="H154" s="26">
        <f t="shared" si="16"/>
        <v>0</v>
      </c>
      <c r="I154" s="27">
        <f t="shared" si="14"/>
        <v>0</v>
      </c>
      <c r="J154" s="28">
        <f t="shared" si="15"/>
        <v>0</v>
      </c>
    </row>
    <row r="155" spans="2:10" x14ac:dyDescent="0.3">
      <c r="B155" s="1"/>
      <c r="C155" s="2"/>
      <c r="D155" s="6"/>
      <c r="E155" s="3"/>
      <c r="F155" s="6"/>
      <c r="G155" s="26">
        <f>IF(NOT(ISBLANK(D155)),'Liste par employé'!$H$5,0)</f>
        <v>0</v>
      </c>
      <c r="H155" s="26">
        <f t="shared" si="16"/>
        <v>0</v>
      </c>
      <c r="I155" s="27">
        <f t="shared" si="14"/>
        <v>0</v>
      </c>
      <c r="J155" s="28">
        <f t="shared" si="15"/>
        <v>0</v>
      </c>
    </row>
    <row r="156" spans="2:10" x14ac:dyDescent="0.3">
      <c r="B156" s="1"/>
      <c r="C156" s="2"/>
      <c r="D156" s="6"/>
      <c r="E156" s="3"/>
      <c r="F156" s="6"/>
      <c r="G156" s="26">
        <f>IF(NOT(ISBLANK(D156)),'Liste par employé'!$H$5,0)</f>
        <v>0</v>
      </c>
      <c r="H156" s="26">
        <f t="shared" si="16"/>
        <v>0</v>
      </c>
      <c r="I156" s="27">
        <f t="shared" si="14"/>
        <v>0</v>
      </c>
      <c r="J156" s="28">
        <f t="shared" si="15"/>
        <v>0</v>
      </c>
    </row>
    <row r="157" spans="2:10" x14ac:dyDescent="0.3">
      <c r="B157" s="1"/>
      <c r="C157" s="2"/>
      <c r="D157" s="6"/>
      <c r="E157" s="3"/>
      <c r="F157" s="6"/>
      <c r="G157" s="26">
        <f>IF(NOT(ISBLANK(D157)),'Liste par employé'!$H$5,0)</f>
        <v>0</v>
      </c>
      <c r="H157" s="26">
        <f t="shared" si="16"/>
        <v>0</v>
      </c>
      <c r="I157" s="27">
        <f t="shared" si="14"/>
        <v>0</v>
      </c>
      <c r="J157" s="28">
        <f t="shared" si="15"/>
        <v>0</v>
      </c>
    </row>
    <row r="158" spans="2:10" x14ac:dyDescent="0.3">
      <c r="B158" s="1"/>
      <c r="C158" s="2"/>
      <c r="D158" s="6"/>
      <c r="E158" s="3"/>
      <c r="F158" s="6"/>
      <c r="G158" s="26">
        <f>IF(NOT(ISBLANK(D158)),'Liste par employé'!$H$5,0)</f>
        <v>0</v>
      </c>
      <c r="H158" s="26">
        <f t="shared" si="16"/>
        <v>0</v>
      </c>
      <c r="I158" s="27">
        <f t="shared" si="14"/>
        <v>0</v>
      </c>
      <c r="J158" s="28">
        <f t="shared" si="15"/>
        <v>0</v>
      </c>
    </row>
    <row r="159" spans="2:10" x14ac:dyDescent="0.3">
      <c r="B159" s="1"/>
      <c r="C159" s="2"/>
      <c r="D159" s="6"/>
      <c r="E159" s="3"/>
      <c r="F159" s="6"/>
      <c r="G159" s="26">
        <f>IF(NOT(ISBLANK(D159)),'Liste par employé'!$H$5,0)</f>
        <v>0</v>
      </c>
      <c r="H159" s="26">
        <f t="shared" si="16"/>
        <v>0</v>
      </c>
      <c r="I159" s="27">
        <f t="shared" si="14"/>
        <v>0</v>
      </c>
      <c r="J159" s="28">
        <f t="shared" si="15"/>
        <v>0</v>
      </c>
    </row>
    <row r="160" spans="2:10" x14ac:dyDescent="0.3">
      <c r="B160" s="1"/>
      <c r="C160" s="2"/>
      <c r="D160" s="6"/>
      <c r="E160" s="3"/>
      <c r="F160" s="6"/>
      <c r="G160" s="26">
        <f>IF(NOT(ISBLANK(D160)),'Liste par employé'!$H$5,0)</f>
        <v>0</v>
      </c>
      <c r="H160" s="26">
        <f t="shared" si="16"/>
        <v>0</v>
      </c>
      <c r="I160" s="27">
        <f t="shared" si="14"/>
        <v>0</v>
      </c>
      <c r="J160" s="28">
        <f t="shared" si="15"/>
        <v>0</v>
      </c>
    </row>
    <row r="161" spans="2:10" x14ac:dyDescent="0.3">
      <c r="B161" s="1"/>
      <c r="C161" s="2"/>
      <c r="D161" s="6"/>
      <c r="E161" s="3"/>
      <c r="F161" s="6"/>
      <c r="G161" s="26">
        <f>IF(NOT(ISBLANK(D161)),'Liste par employé'!$H$5,0)</f>
        <v>0</v>
      </c>
      <c r="H161" s="26">
        <f t="shared" si="16"/>
        <v>0</v>
      </c>
      <c r="I161" s="27">
        <f t="shared" si="14"/>
        <v>0</v>
      </c>
      <c r="J161" s="28">
        <f t="shared" si="15"/>
        <v>0</v>
      </c>
    </row>
    <row r="162" spans="2:10" x14ac:dyDescent="0.3">
      <c r="B162" s="1"/>
      <c r="C162" s="2"/>
      <c r="D162" s="6"/>
      <c r="E162" s="3"/>
      <c r="F162" s="6"/>
      <c r="G162" s="26">
        <f>IF(NOT(ISBLANK(D162)),'Liste par employé'!$H$5,0)</f>
        <v>0</v>
      </c>
      <c r="H162" s="26">
        <f t="shared" si="16"/>
        <v>0</v>
      </c>
      <c r="I162" s="27">
        <f t="shared" si="14"/>
        <v>0</v>
      </c>
      <c r="J162" s="28">
        <f t="shared" si="15"/>
        <v>0</v>
      </c>
    </row>
    <row r="163" spans="2:10" x14ac:dyDescent="0.3">
      <c r="B163" s="1"/>
      <c r="C163" s="2"/>
      <c r="D163" s="6"/>
      <c r="E163" s="3"/>
      <c r="F163" s="6"/>
      <c r="G163" s="26">
        <f>IF(NOT(ISBLANK(D163)),'Liste par employé'!$H$5,0)</f>
        <v>0</v>
      </c>
      <c r="H163" s="26">
        <f t="shared" si="16"/>
        <v>0</v>
      </c>
      <c r="I163" s="27">
        <f t="shared" si="14"/>
        <v>0</v>
      </c>
      <c r="J163" s="28">
        <f t="shared" si="15"/>
        <v>0</v>
      </c>
    </row>
    <row r="164" spans="2:10" x14ac:dyDescent="0.3">
      <c r="B164" s="1"/>
      <c r="C164" s="2"/>
      <c r="D164" s="6"/>
      <c r="E164" s="3"/>
      <c r="F164" s="6"/>
      <c r="G164" s="26">
        <f>IF(NOT(ISBLANK(D164)),'Liste par employé'!$H$5,0)</f>
        <v>0</v>
      </c>
      <c r="H164" s="26">
        <f t="shared" si="16"/>
        <v>0</v>
      </c>
      <c r="I164" s="27">
        <f t="shared" si="14"/>
        <v>0</v>
      </c>
      <c r="J164" s="28">
        <f t="shared" si="15"/>
        <v>0</v>
      </c>
    </row>
    <row r="165" spans="2:10" x14ac:dyDescent="0.3">
      <c r="B165" s="1"/>
      <c r="C165" s="2"/>
      <c r="D165" s="6"/>
      <c r="E165" s="3"/>
      <c r="F165" s="6"/>
      <c r="G165" s="26">
        <f>IF(NOT(ISBLANK(D165)),'Liste par employé'!$H$5,0)</f>
        <v>0</v>
      </c>
      <c r="H165" s="26">
        <f t="shared" si="16"/>
        <v>0</v>
      </c>
      <c r="I165" s="27">
        <f t="shared" si="14"/>
        <v>0</v>
      </c>
      <c r="J165" s="28">
        <f t="shared" si="15"/>
        <v>0</v>
      </c>
    </row>
    <row r="166" spans="2:10" x14ac:dyDescent="0.3">
      <c r="B166" s="1"/>
      <c r="C166" s="2"/>
      <c r="D166" s="6"/>
      <c r="E166" s="3"/>
      <c r="F166" s="6"/>
      <c r="G166" s="26">
        <f>IF(NOT(ISBLANK(D166)),'Liste par employé'!$H$5,0)</f>
        <v>0</v>
      </c>
      <c r="H166" s="26">
        <f t="shared" si="16"/>
        <v>0</v>
      </c>
      <c r="I166" s="27">
        <f t="shared" ref="I166:I173" si="17">E166*H166</f>
        <v>0</v>
      </c>
      <c r="J166" s="28">
        <f t="shared" ref="J166:J173" si="18">ROUND(I166*0.223,2)</f>
        <v>0</v>
      </c>
    </row>
    <row r="167" spans="2:10" x14ac:dyDescent="0.3">
      <c r="B167" s="1"/>
      <c r="C167" s="2"/>
      <c r="D167" s="6"/>
      <c r="E167" s="3"/>
      <c r="F167" s="6"/>
      <c r="G167" s="26">
        <f>IF(NOT(ISBLANK(D167)),'Liste par employé'!$H$5,0)</f>
        <v>0</v>
      </c>
      <c r="H167" s="26">
        <f t="shared" si="16"/>
        <v>0</v>
      </c>
      <c r="I167" s="27">
        <f t="shared" si="17"/>
        <v>0</v>
      </c>
      <c r="J167" s="28">
        <f t="shared" si="18"/>
        <v>0</v>
      </c>
    </row>
    <row r="168" spans="2:10" x14ac:dyDescent="0.3">
      <c r="B168" s="1"/>
      <c r="C168" s="2"/>
      <c r="D168" s="6"/>
      <c r="E168" s="3"/>
      <c r="F168" s="6"/>
      <c r="G168" s="26">
        <f>IF(NOT(ISBLANK(D168)),'Liste par employé'!$H$5,0)</f>
        <v>0</v>
      </c>
      <c r="H168" s="26">
        <f t="shared" si="16"/>
        <v>0</v>
      </c>
      <c r="I168" s="27">
        <f t="shared" si="17"/>
        <v>0</v>
      </c>
      <c r="J168" s="28">
        <f t="shared" si="18"/>
        <v>0</v>
      </c>
    </row>
    <row r="169" spans="2:10" x14ac:dyDescent="0.3">
      <c r="B169" s="1"/>
      <c r="C169" s="2"/>
      <c r="D169" s="6"/>
      <c r="E169" s="3"/>
      <c r="F169" s="6"/>
      <c r="G169" s="26">
        <f>IF(NOT(ISBLANK(D169)),'Liste par employé'!$H$5,0)</f>
        <v>0</v>
      </c>
      <c r="H169" s="26">
        <f t="shared" ref="H169:H183" si="19">MAX(MIN(G169-D169,F169,$H$4),0)</f>
        <v>0</v>
      </c>
      <c r="I169" s="27">
        <f t="shared" si="17"/>
        <v>0</v>
      </c>
      <c r="J169" s="28">
        <f t="shared" si="18"/>
        <v>0</v>
      </c>
    </row>
    <row r="170" spans="2:10" x14ac:dyDescent="0.3">
      <c r="B170" s="1"/>
      <c r="C170" s="2"/>
      <c r="D170" s="6"/>
      <c r="E170" s="3"/>
      <c r="F170" s="6"/>
      <c r="G170" s="26">
        <f>IF(NOT(ISBLANK(D170)),'Liste par employé'!$H$5,0)</f>
        <v>0</v>
      </c>
      <c r="H170" s="26">
        <f t="shared" si="19"/>
        <v>0</v>
      </c>
      <c r="I170" s="27">
        <f t="shared" si="17"/>
        <v>0</v>
      </c>
      <c r="J170" s="28">
        <f t="shared" si="18"/>
        <v>0</v>
      </c>
    </row>
    <row r="171" spans="2:10" x14ac:dyDescent="0.3">
      <c r="B171" s="1"/>
      <c r="C171" s="2"/>
      <c r="D171" s="6"/>
      <c r="E171" s="3"/>
      <c r="F171" s="6"/>
      <c r="G171" s="26">
        <f>IF(NOT(ISBLANK(D171)),'Liste par employé'!$H$5,0)</f>
        <v>0</v>
      </c>
      <c r="H171" s="26">
        <f t="shared" si="19"/>
        <v>0</v>
      </c>
      <c r="I171" s="27">
        <f t="shared" si="17"/>
        <v>0</v>
      </c>
      <c r="J171" s="28">
        <f t="shared" si="18"/>
        <v>0</v>
      </c>
    </row>
    <row r="172" spans="2:10" x14ac:dyDescent="0.3">
      <c r="B172" s="1"/>
      <c r="C172" s="2"/>
      <c r="D172" s="6"/>
      <c r="E172" s="3"/>
      <c r="F172" s="6"/>
      <c r="G172" s="26">
        <f>IF(NOT(ISBLANK(D172)),'Liste par employé'!$H$5,0)</f>
        <v>0</v>
      </c>
      <c r="H172" s="26">
        <f t="shared" si="19"/>
        <v>0</v>
      </c>
      <c r="I172" s="27">
        <f t="shared" si="17"/>
        <v>0</v>
      </c>
      <c r="J172" s="28">
        <f t="shared" si="18"/>
        <v>0</v>
      </c>
    </row>
    <row r="173" spans="2:10" x14ac:dyDescent="0.3">
      <c r="B173" s="1"/>
      <c r="C173" s="2"/>
      <c r="D173" s="6"/>
      <c r="E173" s="3"/>
      <c r="F173" s="6"/>
      <c r="G173" s="26">
        <f>IF(NOT(ISBLANK(D173)),'Liste par employé'!$H$5,0)</f>
        <v>0</v>
      </c>
      <c r="H173" s="26">
        <f t="shared" si="19"/>
        <v>0</v>
      </c>
      <c r="I173" s="27">
        <f t="shared" si="17"/>
        <v>0</v>
      </c>
      <c r="J173" s="28">
        <f t="shared" si="18"/>
        <v>0</v>
      </c>
    </row>
    <row r="174" spans="2:10" x14ac:dyDescent="0.3">
      <c r="B174" s="1"/>
      <c r="C174" s="2"/>
      <c r="D174" s="6"/>
      <c r="E174" s="3"/>
      <c r="F174" s="6"/>
      <c r="G174" s="26">
        <f>IF(NOT(ISBLANK(D174)),'Liste par employé'!$H$5,0)</f>
        <v>0</v>
      </c>
      <c r="H174" s="26">
        <f t="shared" si="19"/>
        <v>0</v>
      </c>
      <c r="I174" s="27">
        <f t="shared" si="9"/>
        <v>0</v>
      </c>
      <c r="J174" s="28">
        <f t="shared" si="10"/>
        <v>0</v>
      </c>
    </row>
    <row r="175" spans="2:10" x14ac:dyDescent="0.3">
      <c r="B175" s="1"/>
      <c r="C175" s="2"/>
      <c r="D175" s="6"/>
      <c r="E175" s="3"/>
      <c r="F175" s="6"/>
      <c r="G175" s="26">
        <f>IF(NOT(ISBLANK(D175)),'Liste par employé'!$H$5,0)</f>
        <v>0</v>
      </c>
      <c r="H175" s="26">
        <f t="shared" si="19"/>
        <v>0</v>
      </c>
      <c r="I175" s="27">
        <f t="shared" si="9"/>
        <v>0</v>
      </c>
      <c r="J175" s="28">
        <f t="shared" si="10"/>
        <v>0</v>
      </c>
    </row>
    <row r="176" spans="2:10" x14ac:dyDescent="0.3">
      <c r="B176" s="1"/>
      <c r="C176" s="2"/>
      <c r="D176" s="6"/>
      <c r="E176" s="3"/>
      <c r="F176" s="6"/>
      <c r="G176" s="26">
        <f>IF(NOT(ISBLANK(D176)),'Liste par employé'!$H$5,0)</f>
        <v>0</v>
      </c>
      <c r="H176" s="26">
        <f t="shared" si="19"/>
        <v>0</v>
      </c>
      <c r="I176" s="27">
        <f t="shared" si="9"/>
        <v>0</v>
      </c>
      <c r="J176" s="28">
        <f t="shared" si="10"/>
        <v>0</v>
      </c>
    </row>
    <row r="177" spans="2:10" x14ac:dyDescent="0.3">
      <c r="B177" s="1"/>
      <c r="C177" s="2"/>
      <c r="D177" s="6"/>
      <c r="E177" s="3"/>
      <c r="F177" s="6"/>
      <c r="G177" s="26">
        <f>IF(NOT(ISBLANK(D177)),'Liste par employé'!$H$5,0)</f>
        <v>0</v>
      </c>
      <c r="H177" s="26">
        <f t="shared" si="19"/>
        <v>0</v>
      </c>
      <c r="I177" s="27">
        <f t="shared" ref="I177:I179" si="20">E177*H177</f>
        <v>0</v>
      </c>
      <c r="J177" s="28">
        <f t="shared" si="10"/>
        <v>0</v>
      </c>
    </row>
    <row r="178" spans="2:10" x14ac:dyDescent="0.3">
      <c r="B178" s="1"/>
      <c r="C178" s="2"/>
      <c r="D178" s="6"/>
      <c r="E178" s="3"/>
      <c r="F178" s="6"/>
      <c r="G178" s="26">
        <f>IF(NOT(ISBLANK(D178)),'Liste par employé'!$H$5,0)</f>
        <v>0</v>
      </c>
      <c r="H178" s="26">
        <f t="shared" si="19"/>
        <v>0</v>
      </c>
      <c r="I178" s="27">
        <f t="shared" si="20"/>
        <v>0</v>
      </c>
      <c r="J178" s="28">
        <f t="shared" si="10"/>
        <v>0</v>
      </c>
    </row>
    <row r="179" spans="2:10" x14ac:dyDescent="0.3">
      <c r="B179" s="1"/>
      <c r="C179" s="2"/>
      <c r="D179" s="6"/>
      <c r="E179" s="3"/>
      <c r="F179" s="6"/>
      <c r="G179" s="26">
        <f>IF(NOT(ISBLANK(D179)),'Liste par employé'!$H$5,0)</f>
        <v>0</v>
      </c>
      <c r="H179" s="26">
        <f t="shared" si="19"/>
        <v>0</v>
      </c>
      <c r="I179" s="27">
        <f t="shared" si="20"/>
        <v>0</v>
      </c>
      <c r="J179" s="28">
        <f t="shared" si="10"/>
        <v>0</v>
      </c>
    </row>
    <row r="180" spans="2:10" x14ac:dyDescent="0.3">
      <c r="B180" s="1"/>
      <c r="C180" s="2"/>
      <c r="D180" s="6"/>
      <c r="E180" s="3"/>
      <c r="F180" s="6"/>
      <c r="G180" s="26">
        <f>IF(NOT(ISBLANK(D180)),'Liste par employé'!$H$5,0)</f>
        <v>0</v>
      </c>
      <c r="H180" s="26">
        <f t="shared" si="19"/>
        <v>0</v>
      </c>
      <c r="I180" s="27">
        <f t="shared" ref="I180:I183" si="21">E180*H180</f>
        <v>0</v>
      </c>
      <c r="J180" s="28">
        <f t="shared" ref="J180:J183" si="22">ROUND(I180*0.223,2)</f>
        <v>0</v>
      </c>
    </row>
    <row r="181" spans="2:10" x14ac:dyDescent="0.3">
      <c r="B181" s="1"/>
      <c r="C181" s="2"/>
      <c r="D181" s="6"/>
      <c r="E181" s="3"/>
      <c r="F181" s="6"/>
      <c r="G181" s="26">
        <f>IF(NOT(ISBLANK(D181)),'Liste par employé'!$H$5,0)</f>
        <v>0</v>
      </c>
      <c r="H181" s="26">
        <f t="shared" si="19"/>
        <v>0</v>
      </c>
      <c r="I181" s="27">
        <f t="shared" si="21"/>
        <v>0</v>
      </c>
      <c r="J181" s="28">
        <f t="shared" si="22"/>
        <v>0</v>
      </c>
    </row>
    <row r="182" spans="2:10" x14ac:dyDescent="0.3">
      <c r="B182" s="1"/>
      <c r="C182" s="2"/>
      <c r="D182" s="6"/>
      <c r="E182" s="3"/>
      <c r="F182" s="6"/>
      <c r="G182" s="26">
        <f>IF(NOT(ISBLANK(D182)),'Liste par employé'!$H$5,0)</f>
        <v>0</v>
      </c>
      <c r="H182" s="26">
        <f t="shared" si="19"/>
        <v>0</v>
      </c>
      <c r="I182" s="27">
        <f t="shared" si="21"/>
        <v>0</v>
      </c>
      <c r="J182" s="28">
        <f t="shared" si="22"/>
        <v>0</v>
      </c>
    </row>
    <row r="183" spans="2:10" x14ac:dyDescent="0.3">
      <c r="B183" s="1"/>
      <c r="C183" s="2"/>
      <c r="D183" s="6"/>
      <c r="E183" s="3"/>
      <c r="F183" s="6"/>
      <c r="G183" s="26">
        <f>IF(NOT(ISBLANK(D183)),'Liste par employé'!$H$5,0)</f>
        <v>0</v>
      </c>
      <c r="H183" s="26">
        <f t="shared" si="19"/>
        <v>0</v>
      </c>
      <c r="I183" s="27">
        <f t="shared" si="21"/>
        <v>0</v>
      </c>
      <c r="J183" s="28">
        <f t="shared" si="22"/>
        <v>0</v>
      </c>
    </row>
    <row r="184" spans="2:10" ht="15" thickBot="1" x14ac:dyDescent="0.35">
      <c r="B184" s="29"/>
      <c r="C184" s="29"/>
      <c r="D184" s="29"/>
      <c r="E184" s="29"/>
      <c r="F184" s="29"/>
      <c r="G184" s="30"/>
      <c r="H184" s="30"/>
      <c r="I184" s="30"/>
      <c r="J184" s="10"/>
    </row>
    <row r="185" spans="2:10" ht="34.5" customHeight="1" thickTop="1" thickBot="1" x14ac:dyDescent="0.35">
      <c r="B185" s="31" t="s">
        <v>0</v>
      </c>
      <c r="C185" s="32"/>
      <c r="D185" s="33"/>
      <c r="E185" s="38">
        <f>SUM(E9:E184)</f>
        <v>0</v>
      </c>
      <c r="F185" s="64" t="s">
        <v>26</v>
      </c>
      <c r="G185" s="37" t="s">
        <v>26</v>
      </c>
      <c r="H185" s="37" t="s">
        <v>26</v>
      </c>
      <c r="I185" s="34">
        <f>SUM(I9:I184)</f>
        <v>0</v>
      </c>
      <c r="J185" s="34">
        <f>SUM(J9:J184)</f>
        <v>0</v>
      </c>
    </row>
    <row r="186" spans="2:10" ht="15" thickTop="1" x14ac:dyDescent="0.3">
      <c r="J186" s="10"/>
    </row>
    <row r="187" spans="2:10" ht="17.399999999999999" x14ac:dyDescent="0.3">
      <c r="B187" s="62" t="s">
        <v>18</v>
      </c>
      <c r="C187" s="62"/>
      <c r="D187" s="62"/>
      <c r="E187" s="35"/>
      <c r="F187" s="62"/>
    </row>
  </sheetData>
  <sheetProtection algorithmName="SHA-512" hashValue="KbcWVT8hcKpEfDZJq7hvhmo0jVB/HAmkTPrrNHAmUbD/KOJMeZYDuFIsGPCNopbIeSwHqgEQ/2Lc8/hDiJP7+Q==" saltValue="8mGssuJUbAHX1ks8MN5w0Q==" spinCount="100000" sheet="1" objects="1" scenarios="1" sort="0" autoFilter="0"/>
  <mergeCells count="4">
    <mergeCell ref="G3:H3"/>
    <mergeCell ref="C3:D3"/>
    <mergeCell ref="C4:D4"/>
    <mergeCell ref="C5:D5"/>
  </mergeCells>
  <dataValidations count="3">
    <dataValidation type="decimal" allowBlank="1" showInputMessage="1" showErrorMessage="1" errorTitle="Taux horaire en erreur" error="Le taux horaire n'est pas un nombre décimal valide._x000a_Entrez un nombre décimal entre 0,00 $ et le &lt;&lt; Plafond applicable &gt;&gt;." sqref="D9:D183" xr:uid="{00000000-0002-0000-0100-000000000000}">
      <formula1>0</formula1>
      <formula2>$H$5</formula2>
    </dataValidation>
    <dataValidation type="decimal" allowBlank="1" showInputMessage="1" showErrorMessage="1" errorTitle="Nombre non valide" error="Le nombre entré est invalide._x000a_Entrez un nombre décimal entre 0,00 et 999999,00." sqref="E9:E183" xr:uid="{00000000-0002-0000-0100-000001000000}">
      <formula1>0</formula1>
      <formula2>999999</formula2>
    </dataValidation>
    <dataValidation type="decimal" allowBlank="1" showInputMessage="1" showErrorMessage="1" errorTitle="Prime maximale invalide" error="La limite pour la prime MAES est invalide._x000a_Entrez une valeur décimale entre 0,00 $ et le montant de la &lt;&lt; Prime maximale applicable &gt;&gt;." sqref="F9:F183" xr:uid="{00000000-0002-0000-0100-000002000000}">
      <formula1>0</formula1>
      <formula2>$H$4</formula2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Réclamation consolidée</vt:lpstr>
      <vt:lpstr>Liste par employé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Veilleux</dc:creator>
  <cp:lastModifiedBy>Marie-Pier Blouin  (09 CISSS ARH)</cp:lastModifiedBy>
  <dcterms:created xsi:type="dcterms:W3CDTF">2021-05-25T13:10:12Z</dcterms:created>
  <dcterms:modified xsi:type="dcterms:W3CDTF">2024-11-06T14:10:00Z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7d8d5d-78e2-4a62-9fcd-016eb5e4c57c_Enabled">
    <vt:lpwstr>true</vt:lpwstr>
  </property>
  <property fmtid="{D5CDD505-2E9C-101B-9397-08002B2CF9AE}" pid="3" name="MSIP_Label_6a7d8d5d-78e2-4a62-9fcd-016eb5e4c57c_SetDate">
    <vt:lpwstr>2021-10-01T17:44:33Z</vt:lpwstr>
  </property>
  <property fmtid="{D5CDD505-2E9C-101B-9397-08002B2CF9AE}" pid="4" name="MSIP_Label_6a7d8d5d-78e2-4a62-9fcd-016eb5e4c57c_Method">
    <vt:lpwstr>Standard</vt:lpwstr>
  </property>
  <property fmtid="{D5CDD505-2E9C-101B-9397-08002B2CF9AE}" pid="5" name="MSIP_Label_6a7d8d5d-78e2-4a62-9fcd-016eb5e4c57c_Name">
    <vt:lpwstr>Général</vt:lpwstr>
  </property>
  <property fmtid="{D5CDD505-2E9C-101B-9397-08002B2CF9AE}" pid="6" name="MSIP_Label_6a7d8d5d-78e2-4a62-9fcd-016eb5e4c57c_SiteId">
    <vt:lpwstr>06e1fe28-5f8b-4075-bf6c-ae24be1a7992</vt:lpwstr>
  </property>
  <property fmtid="{D5CDD505-2E9C-101B-9397-08002B2CF9AE}" pid="7" name="MSIP_Label_6a7d8d5d-78e2-4a62-9fcd-016eb5e4c57c_ActionId">
    <vt:lpwstr>65e4a4f4-c8ce-45f4-8997-01c83408907c</vt:lpwstr>
  </property>
  <property fmtid="{D5CDD505-2E9C-101B-9397-08002B2CF9AE}" pid="8" name="MSIP_Label_6a7d8d5d-78e2-4a62-9fcd-016eb5e4c57c_ContentBits">
    <vt:lpwstr>0</vt:lpwstr>
  </property>
</Properties>
</file>